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in10\Desktop\Rafael\Badminton\"/>
    </mc:Choice>
  </mc:AlternateContent>
  <xr:revisionPtr revIDLastSave="0" documentId="13_ncr:1_{21003FC1-56B0-4542-BC74-9ECA3A4CA0B9}" xr6:coauthVersionLast="47" xr6:coauthVersionMax="47" xr10:uidLastSave="{00000000-0000-0000-0000-000000000000}"/>
  <bookViews>
    <workbookView xWindow="-120" yWindow="-120" windowWidth="21840" windowHeight="13140" xr2:uid="{00000000-000D-0000-FFFF-FFFF00000000}"/>
  </bookViews>
  <sheets>
    <sheet name="Geral" sheetId="1" r:id="rId1"/>
    <sheet name="Atletas" sheetId="2" r:id="rId2"/>
    <sheet name="Inscrições" sheetId="3" r:id="rId3"/>
  </sheets>
  <definedNames>
    <definedName name="_xlnm._FilterDatabase" localSheetId="2" hidden="1">Inscrições!$A$1:$N$1</definedName>
    <definedName name="DF">Geral!$B$46:$B$56</definedName>
    <definedName name="DM">Geral!$B$35:$B$45</definedName>
    <definedName name="DX">Geral!$B$57:$B$67</definedName>
    <definedName name="SF">Geral!$B$24:$B$34</definedName>
    <definedName name="SM">Geral!$B$13:$B$23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7a7MhdRQoJSpPIqTY3fCFvH3z2S1JtLogC+cIDkoXE="/>
    </ext>
  </extLst>
</workbook>
</file>

<file path=xl/calcChain.xml><?xml version="1.0" encoding="utf-8"?>
<calcChain xmlns="http://schemas.openxmlformats.org/spreadsheetml/2006/main">
  <c r="G2" i="3" l="1"/>
  <c r="R301" i="3"/>
  <c r="Q301" i="3"/>
  <c r="P301" i="3"/>
  <c r="N301" i="3"/>
  <c r="M301" i="3"/>
  <c r="K301" i="3"/>
  <c r="I301" i="3"/>
  <c r="R300" i="3"/>
  <c r="Q300" i="3"/>
  <c r="P300" i="3"/>
  <c r="N300" i="3"/>
  <c r="M300" i="3"/>
  <c r="K300" i="3"/>
  <c r="I300" i="3"/>
  <c r="Q299" i="3"/>
  <c r="P299" i="3"/>
  <c r="K299" i="3"/>
  <c r="I299" i="3"/>
  <c r="G299" i="3"/>
  <c r="O300" i="3" s="1"/>
  <c r="F299" i="3"/>
  <c r="E299" i="3"/>
  <c r="C299" i="3"/>
  <c r="V301" i="3" s="1"/>
  <c r="R298" i="3"/>
  <c r="Q298" i="3"/>
  <c r="P298" i="3"/>
  <c r="N298" i="3"/>
  <c r="M298" i="3"/>
  <c r="K298" i="3"/>
  <c r="I298" i="3"/>
  <c r="R297" i="3"/>
  <c r="Q297" i="3"/>
  <c r="P297" i="3"/>
  <c r="N297" i="3"/>
  <c r="M297" i="3"/>
  <c r="K297" i="3"/>
  <c r="I297" i="3"/>
  <c r="Q296" i="3"/>
  <c r="P296" i="3"/>
  <c r="K296" i="3"/>
  <c r="I296" i="3"/>
  <c r="G296" i="3"/>
  <c r="F296" i="3"/>
  <c r="T298" i="3" s="1"/>
  <c r="E296" i="3"/>
  <c r="S298" i="3" s="1"/>
  <c r="C296" i="3"/>
  <c r="V297" i="3" s="1"/>
  <c r="R295" i="3"/>
  <c r="Q295" i="3"/>
  <c r="P295" i="3"/>
  <c r="N295" i="3"/>
  <c r="M295" i="3"/>
  <c r="K295" i="3"/>
  <c r="I295" i="3"/>
  <c r="R294" i="3"/>
  <c r="Q294" i="3"/>
  <c r="P294" i="3"/>
  <c r="N294" i="3"/>
  <c r="M294" i="3"/>
  <c r="K294" i="3"/>
  <c r="I294" i="3"/>
  <c r="Q293" i="3"/>
  <c r="P293" i="3"/>
  <c r="K293" i="3"/>
  <c r="I293" i="3"/>
  <c r="G293" i="3"/>
  <c r="F293" i="3"/>
  <c r="T295" i="3" s="1"/>
  <c r="E293" i="3"/>
  <c r="S295" i="3" s="1"/>
  <c r="C293" i="3"/>
  <c r="V295" i="3" s="1"/>
  <c r="R292" i="3"/>
  <c r="Q292" i="3"/>
  <c r="P292" i="3"/>
  <c r="N292" i="3"/>
  <c r="M292" i="3"/>
  <c r="K292" i="3"/>
  <c r="I292" i="3"/>
  <c r="R291" i="3"/>
  <c r="Q291" i="3"/>
  <c r="P291" i="3"/>
  <c r="N291" i="3"/>
  <c r="M291" i="3"/>
  <c r="K291" i="3"/>
  <c r="I291" i="3"/>
  <c r="Q290" i="3"/>
  <c r="P290" i="3"/>
  <c r="K290" i="3"/>
  <c r="I290" i="3"/>
  <c r="G290" i="3"/>
  <c r="F290" i="3"/>
  <c r="T292" i="3" s="1"/>
  <c r="E290" i="3"/>
  <c r="S292" i="3" s="1"/>
  <c r="C290" i="3"/>
  <c r="V291" i="3" s="1"/>
  <c r="R289" i="3"/>
  <c r="Q289" i="3"/>
  <c r="P289" i="3"/>
  <c r="N289" i="3"/>
  <c r="M289" i="3"/>
  <c r="K289" i="3"/>
  <c r="I289" i="3"/>
  <c r="R288" i="3"/>
  <c r="Q288" i="3"/>
  <c r="P288" i="3"/>
  <c r="N288" i="3"/>
  <c r="M288" i="3"/>
  <c r="K288" i="3"/>
  <c r="I288" i="3"/>
  <c r="Q287" i="3"/>
  <c r="P287" i="3"/>
  <c r="K287" i="3"/>
  <c r="I287" i="3"/>
  <c r="G287" i="3"/>
  <c r="O289" i="3" s="1"/>
  <c r="F287" i="3"/>
  <c r="T289" i="3" s="1"/>
  <c r="E287" i="3"/>
  <c r="S289" i="3" s="1"/>
  <c r="C287" i="3"/>
  <c r="V289" i="3" s="1"/>
  <c r="R286" i="3"/>
  <c r="Q286" i="3"/>
  <c r="P286" i="3"/>
  <c r="N286" i="3"/>
  <c r="M286" i="3"/>
  <c r="K286" i="3"/>
  <c r="I286" i="3"/>
  <c r="R285" i="3"/>
  <c r="Q285" i="3"/>
  <c r="P285" i="3"/>
  <c r="N285" i="3"/>
  <c r="M285" i="3"/>
  <c r="K285" i="3"/>
  <c r="I285" i="3"/>
  <c r="Q284" i="3"/>
  <c r="P284" i="3"/>
  <c r="K284" i="3"/>
  <c r="I284" i="3"/>
  <c r="G284" i="3"/>
  <c r="F284" i="3"/>
  <c r="T286" i="3" s="1"/>
  <c r="E284" i="3"/>
  <c r="S286" i="3" s="1"/>
  <c r="C284" i="3"/>
  <c r="V285" i="3" s="1"/>
  <c r="R283" i="3"/>
  <c r="Q283" i="3"/>
  <c r="P283" i="3"/>
  <c r="N283" i="3"/>
  <c r="M283" i="3"/>
  <c r="K283" i="3"/>
  <c r="I283" i="3"/>
  <c r="R282" i="3"/>
  <c r="Q282" i="3"/>
  <c r="P282" i="3"/>
  <c r="N282" i="3"/>
  <c r="M282" i="3"/>
  <c r="K282" i="3"/>
  <c r="I282" i="3"/>
  <c r="Q281" i="3"/>
  <c r="P281" i="3"/>
  <c r="K281" i="3"/>
  <c r="I281" i="3"/>
  <c r="G281" i="3"/>
  <c r="F281" i="3"/>
  <c r="T283" i="3" s="1"/>
  <c r="E281" i="3"/>
  <c r="S283" i="3" s="1"/>
  <c r="C281" i="3"/>
  <c r="V283" i="3" s="1"/>
  <c r="R280" i="3"/>
  <c r="Q280" i="3"/>
  <c r="P280" i="3"/>
  <c r="N280" i="3"/>
  <c r="M280" i="3"/>
  <c r="K280" i="3"/>
  <c r="I280" i="3"/>
  <c r="R279" i="3"/>
  <c r="Q279" i="3"/>
  <c r="P279" i="3"/>
  <c r="N279" i="3"/>
  <c r="M279" i="3"/>
  <c r="K279" i="3"/>
  <c r="I279" i="3"/>
  <c r="Q278" i="3"/>
  <c r="P278" i="3"/>
  <c r="K278" i="3"/>
  <c r="I278" i="3"/>
  <c r="G278" i="3"/>
  <c r="F278" i="3"/>
  <c r="T280" i="3" s="1"/>
  <c r="E278" i="3"/>
  <c r="S280" i="3" s="1"/>
  <c r="C278" i="3"/>
  <c r="R277" i="3"/>
  <c r="Q277" i="3"/>
  <c r="P277" i="3"/>
  <c r="N277" i="3"/>
  <c r="M277" i="3"/>
  <c r="K277" i="3"/>
  <c r="I277" i="3"/>
  <c r="R276" i="3"/>
  <c r="Q276" i="3"/>
  <c r="P276" i="3"/>
  <c r="N276" i="3"/>
  <c r="M276" i="3"/>
  <c r="K276" i="3"/>
  <c r="I276" i="3"/>
  <c r="Q275" i="3"/>
  <c r="P275" i="3"/>
  <c r="K275" i="3"/>
  <c r="I275" i="3"/>
  <c r="G275" i="3"/>
  <c r="O277" i="3" s="1"/>
  <c r="F275" i="3"/>
  <c r="T277" i="3" s="1"/>
  <c r="E275" i="3"/>
  <c r="C275" i="3"/>
  <c r="V277" i="3" s="1"/>
  <c r="R274" i="3"/>
  <c r="Q274" i="3"/>
  <c r="P274" i="3"/>
  <c r="N274" i="3"/>
  <c r="M274" i="3"/>
  <c r="K274" i="3"/>
  <c r="I274" i="3"/>
  <c r="R273" i="3"/>
  <c r="Q273" i="3"/>
  <c r="P273" i="3"/>
  <c r="N273" i="3"/>
  <c r="M273" i="3"/>
  <c r="K273" i="3"/>
  <c r="I273" i="3"/>
  <c r="Q272" i="3"/>
  <c r="P272" i="3"/>
  <c r="K272" i="3"/>
  <c r="I272" i="3"/>
  <c r="G272" i="3"/>
  <c r="F272" i="3"/>
  <c r="T274" i="3" s="1"/>
  <c r="E272" i="3"/>
  <c r="S274" i="3" s="1"/>
  <c r="C272" i="3"/>
  <c r="V273" i="3" s="1"/>
  <c r="R271" i="3"/>
  <c r="Q271" i="3"/>
  <c r="P271" i="3"/>
  <c r="N271" i="3"/>
  <c r="M271" i="3"/>
  <c r="K271" i="3"/>
  <c r="I271" i="3"/>
  <c r="R270" i="3"/>
  <c r="Q270" i="3"/>
  <c r="P270" i="3"/>
  <c r="N270" i="3"/>
  <c r="M270" i="3"/>
  <c r="K270" i="3"/>
  <c r="I270" i="3"/>
  <c r="Q269" i="3"/>
  <c r="P269" i="3"/>
  <c r="K269" i="3"/>
  <c r="I269" i="3"/>
  <c r="G269" i="3"/>
  <c r="O269" i="3" s="1"/>
  <c r="F269" i="3"/>
  <c r="T271" i="3" s="1"/>
  <c r="E269" i="3"/>
  <c r="S271" i="3" s="1"/>
  <c r="C269" i="3"/>
  <c r="V271" i="3" s="1"/>
  <c r="R268" i="3"/>
  <c r="Q268" i="3"/>
  <c r="P268" i="3"/>
  <c r="N268" i="3"/>
  <c r="M268" i="3"/>
  <c r="K268" i="3"/>
  <c r="I268" i="3"/>
  <c r="R267" i="3"/>
  <c r="Q267" i="3"/>
  <c r="P267" i="3"/>
  <c r="N267" i="3"/>
  <c r="M267" i="3"/>
  <c r="K267" i="3"/>
  <c r="I267" i="3"/>
  <c r="Q266" i="3"/>
  <c r="P266" i="3"/>
  <c r="K266" i="3"/>
  <c r="I266" i="3"/>
  <c r="G266" i="3"/>
  <c r="F266" i="3"/>
  <c r="T268" i="3" s="1"/>
  <c r="E266" i="3"/>
  <c r="S268" i="3" s="1"/>
  <c r="C266" i="3"/>
  <c r="V267" i="3" s="1"/>
  <c r="R265" i="3"/>
  <c r="Q265" i="3"/>
  <c r="P265" i="3"/>
  <c r="N265" i="3"/>
  <c r="M265" i="3"/>
  <c r="K265" i="3"/>
  <c r="I265" i="3"/>
  <c r="R264" i="3"/>
  <c r="Q264" i="3"/>
  <c r="P264" i="3"/>
  <c r="N264" i="3"/>
  <c r="M264" i="3"/>
  <c r="K264" i="3"/>
  <c r="I264" i="3"/>
  <c r="Q263" i="3"/>
  <c r="P263" i="3"/>
  <c r="K263" i="3"/>
  <c r="I263" i="3"/>
  <c r="G263" i="3"/>
  <c r="O264" i="3" s="1"/>
  <c r="F263" i="3"/>
  <c r="T265" i="3" s="1"/>
  <c r="E263" i="3"/>
  <c r="S265" i="3" s="1"/>
  <c r="C263" i="3"/>
  <c r="V265" i="3" s="1"/>
  <c r="R262" i="3"/>
  <c r="Q262" i="3"/>
  <c r="P262" i="3"/>
  <c r="N262" i="3"/>
  <c r="M262" i="3"/>
  <c r="K262" i="3"/>
  <c r="I262" i="3"/>
  <c r="R261" i="3"/>
  <c r="Q261" i="3"/>
  <c r="P261" i="3"/>
  <c r="N261" i="3"/>
  <c r="M261" i="3"/>
  <c r="K261" i="3"/>
  <c r="I261" i="3"/>
  <c r="Q260" i="3"/>
  <c r="P260" i="3"/>
  <c r="K260" i="3"/>
  <c r="I260" i="3"/>
  <c r="G260" i="3"/>
  <c r="F260" i="3"/>
  <c r="T262" i="3" s="1"/>
  <c r="E260" i="3"/>
  <c r="S262" i="3" s="1"/>
  <c r="C260" i="3"/>
  <c r="V261" i="3" s="1"/>
  <c r="R259" i="3"/>
  <c r="Q259" i="3"/>
  <c r="P259" i="3"/>
  <c r="N259" i="3"/>
  <c r="M259" i="3"/>
  <c r="K259" i="3"/>
  <c r="I259" i="3"/>
  <c r="R258" i="3"/>
  <c r="Q258" i="3"/>
  <c r="P258" i="3"/>
  <c r="N258" i="3"/>
  <c r="M258" i="3"/>
  <c r="K258" i="3"/>
  <c r="I258" i="3"/>
  <c r="Q257" i="3"/>
  <c r="P257" i="3"/>
  <c r="K257" i="3"/>
  <c r="I257" i="3"/>
  <c r="G257" i="3"/>
  <c r="O259" i="3" s="1"/>
  <c r="F257" i="3"/>
  <c r="T259" i="3" s="1"/>
  <c r="E257" i="3"/>
  <c r="S259" i="3" s="1"/>
  <c r="C257" i="3"/>
  <c r="V259" i="3" s="1"/>
  <c r="R256" i="3"/>
  <c r="Q256" i="3"/>
  <c r="P256" i="3"/>
  <c r="N256" i="3"/>
  <c r="M256" i="3"/>
  <c r="K256" i="3"/>
  <c r="I256" i="3"/>
  <c r="R255" i="3"/>
  <c r="Q255" i="3"/>
  <c r="P255" i="3"/>
  <c r="N255" i="3"/>
  <c r="M255" i="3"/>
  <c r="K255" i="3"/>
  <c r="I255" i="3"/>
  <c r="Q254" i="3"/>
  <c r="P254" i="3"/>
  <c r="K254" i="3"/>
  <c r="I254" i="3"/>
  <c r="G254" i="3"/>
  <c r="F254" i="3"/>
  <c r="T256" i="3" s="1"/>
  <c r="E254" i="3"/>
  <c r="S256" i="3" s="1"/>
  <c r="C254" i="3"/>
  <c r="R253" i="3"/>
  <c r="Q253" i="3"/>
  <c r="P253" i="3"/>
  <c r="N253" i="3"/>
  <c r="M253" i="3"/>
  <c r="K253" i="3"/>
  <c r="I253" i="3"/>
  <c r="R252" i="3"/>
  <c r="Q252" i="3"/>
  <c r="P252" i="3"/>
  <c r="N252" i="3"/>
  <c r="M252" i="3"/>
  <c r="K252" i="3"/>
  <c r="I252" i="3"/>
  <c r="Q251" i="3"/>
  <c r="P251" i="3"/>
  <c r="K251" i="3"/>
  <c r="I251" i="3"/>
  <c r="G251" i="3"/>
  <c r="O252" i="3" s="1"/>
  <c r="F251" i="3"/>
  <c r="E251" i="3"/>
  <c r="C251" i="3"/>
  <c r="V253" i="3" s="1"/>
  <c r="R250" i="3"/>
  <c r="Q250" i="3"/>
  <c r="P250" i="3"/>
  <c r="N250" i="3"/>
  <c r="M250" i="3"/>
  <c r="K250" i="3"/>
  <c r="I250" i="3"/>
  <c r="R249" i="3"/>
  <c r="Q249" i="3"/>
  <c r="P249" i="3"/>
  <c r="N249" i="3"/>
  <c r="M249" i="3"/>
  <c r="K249" i="3"/>
  <c r="I249" i="3"/>
  <c r="Q248" i="3"/>
  <c r="P248" i="3"/>
  <c r="K248" i="3"/>
  <c r="I248" i="3"/>
  <c r="G248" i="3"/>
  <c r="F248" i="3"/>
  <c r="T250" i="3" s="1"/>
  <c r="E248" i="3"/>
  <c r="S250" i="3" s="1"/>
  <c r="C248" i="3"/>
  <c r="V249" i="3" s="1"/>
  <c r="R247" i="3"/>
  <c r="Q247" i="3"/>
  <c r="P247" i="3"/>
  <c r="N247" i="3"/>
  <c r="M247" i="3"/>
  <c r="K247" i="3"/>
  <c r="I247" i="3"/>
  <c r="R246" i="3"/>
  <c r="Q246" i="3"/>
  <c r="P246" i="3"/>
  <c r="N246" i="3"/>
  <c r="M246" i="3"/>
  <c r="K246" i="3"/>
  <c r="I246" i="3"/>
  <c r="Q245" i="3"/>
  <c r="P245" i="3"/>
  <c r="K245" i="3"/>
  <c r="I245" i="3"/>
  <c r="G245" i="3"/>
  <c r="F245" i="3"/>
  <c r="T247" i="3" s="1"/>
  <c r="E245" i="3"/>
  <c r="S247" i="3" s="1"/>
  <c r="C245" i="3"/>
  <c r="V247" i="3" s="1"/>
  <c r="R244" i="3"/>
  <c r="Q244" i="3"/>
  <c r="P244" i="3"/>
  <c r="N244" i="3"/>
  <c r="M244" i="3"/>
  <c r="K244" i="3"/>
  <c r="I244" i="3"/>
  <c r="R243" i="3"/>
  <c r="Q243" i="3"/>
  <c r="P243" i="3"/>
  <c r="N243" i="3"/>
  <c r="M243" i="3"/>
  <c r="K243" i="3"/>
  <c r="I243" i="3"/>
  <c r="Q242" i="3"/>
  <c r="P242" i="3"/>
  <c r="K242" i="3"/>
  <c r="I242" i="3"/>
  <c r="G242" i="3"/>
  <c r="O242" i="3" s="1"/>
  <c r="F242" i="3"/>
  <c r="T244" i="3" s="1"/>
  <c r="E242" i="3"/>
  <c r="S243" i="3" s="1"/>
  <c r="C242" i="3"/>
  <c r="R241" i="3"/>
  <c r="Q241" i="3"/>
  <c r="P241" i="3"/>
  <c r="N241" i="3"/>
  <c r="M241" i="3"/>
  <c r="K241" i="3"/>
  <c r="I241" i="3"/>
  <c r="R240" i="3"/>
  <c r="Q240" i="3"/>
  <c r="P240" i="3"/>
  <c r="N240" i="3"/>
  <c r="M240" i="3"/>
  <c r="K240" i="3"/>
  <c r="I240" i="3"/>
  <c r="Q239" i="3"/>
  <c r="P239" i="3"/>
  <c r="K239" i="3"/>
  <c r="I239" i="3"/>
  <c r="G239" i="3"/>
  <c r="F239" i="3"/>
  <c r="T239" i="3" s="1"/>
  <c r="E239" i="3"/>
  <c r="S240" i="3" s="1"/>
  <c r="C239" i="3"/>
  <c r="V241" i="3" s="1"/>
  <c r="R238" i="3"/>
  <c r="Q238" i="3"/>
  <c r="P238" i="3"/>
  <c r="N238" i="3"/>
  <c r="M238" i="3"/>
  <c r="K238" i="3"/>
  <c r="I238" i="3"/>
  <c r="R237" i="3"/>
  <c r="Q237" i="3"/>
  <c r="P237" i="3"/>
  <c r="N237" i="3"/>
  <c r="M237" i="3"/>
  <c r="K237" i="3"/>
  <c r="I237" i="3"/>
  <c r="Q236" i="3"/>
  <c r="P236" i="3"/>
  <c r="K236" i="3"/>
  <c r="I236" i="3"/>
  <c r="G236" i="3"/>
  <c r="O237" i="3" s="1"/>
  <c r="F236" i="3"/>
  <c r="T238" i="3" s="1"/>
  <c r="E236" i="3"/>
  <c r="C236" i="3"/>
  <c r="V238" i="3" s="1"/>
  <c r="R235" i="3"/>
  <c r="Q235" i="3"/>
  <c r="P235" i="3"/>
  <c r="N235" i="3"/>
  <c r="M235" i="3"/>
  <c r="K235" i="3"/>
  <c r="I235" i="3"/>
  <c r="R234" i="3"/>
  <c r="Q234" i="3"/>
  <c r="P234" i="3"/>
  <c r="N234" i="3"/>
  <c r="M234" i="3"/>
  <c r="K234" i="3"/>
  <c r="I234" i="3"/>
  <c r="Q233" i="3"/>
  <c r="P233" i="3"/>
  <c r="K233" i="3"/>
  <c r="I233" i="3"/>
  <c r="G233" i="3"/>
  <c r="O235" i="3" s="1"/>
  <c r="F233" i="3"/>
  <c r="E233" i="3"/>
  <c r="S233" i="3" s="1"/>
  <c r="C233" i="3"/>
  <c r="V235" i="3" s="1"/>
  <c r="R232" i="3"/>
  <c r="Q232" i="3"/>
  <c r="P232" i="3"/>
  <c r="N232" i="3"/>
  <c r="M232" i="3"/>
  <c r="K232" i="3"/>
  <c r="I232" i="3"/>
  <c r="R231" i="3"/>
  <c r="Q231" i="3"/>
  <c r="P231" i="3"/>
  <c r="N231" i="3"/>
  <c r="M231" i="3"/>
  <c r="K231" i="3"/>
  <c r="I231" i="3"/>
  <c r="Q230" i="3"/>
  <c r="P230" i="3"/>
  <c r="K230" i="3"/>
  <c r="I230" i="3"/>
  <c r="G230" i="3"/>
  <c r="O232" i="3" s="1"/>
  <c r="F230" i="3"/>
  <c r="T230" i="3" s="1"/>
  <c r="E230" i="3"/>
  <c r="S230" i="3" s="1"/>
  <c r="C230" i="3"/>
  <c r="R229" i="3"/>
  <c r="Q229" i="3"/>
  <c r="P229" i="3"/>
  <c r="N229" i="3"/>
  <c r="M229" i="3"/>
  <c r="K229" i="3"/>
  <c r="I229" i="3"/>
  <c r="R228" i="3"/>
  <c r="Q228" i="3"/>
  <c r="P228" i="3"/>
  <c r="N228" i="3"/>
  <c r="M228" i="3"/>
  <c r="K228" i="3"/>
  <c r="I228" i="3"/>
  <c r="Q227" i="3"/>
  <c r="P227" i="3"/>
  <c r="K227" i="3"/>
  <c r="I227" i="3"/>
  <c r="G227" i="3"/>
  <c r="O227" i="3" s="1"/>
  <c r="F227" i="3"/>
  <c r="E227" i="3"/>
  <c r="S229" i="3" s="1"/>
  <c r="C227" i="3"/>
  <c r="R226" i="3"/>
  <c r="Q226" i="3"/>
  <c r="P226" i="3"/>
  <c r="N226" i="3"/>
  <c r="M226" i="3"/>
  <c r="K226" i="3"/>
  <c r="I226" i="3"/>
  <c r="R225" i="3"/>
  <c r="Q225" i="3"/>
  <c r="P225" i="3"/>
  <c r="N225" i="3"/>
  <c r="M225" i="3"/>
  <c r="K225" i="3"/>
  <c r="I225" i="3"/>
  <c r="Q224" i="3"/>
  <c r="P224" i="3"/>
  <c r="K224" i="3"/>
  <c r="I224" i="3"/>
  <c r="G224" i="3"/>
  <c r="O226" i="3" s="1"/>
  <c r="F224" i="3"/>
  <c r="E224" i="3"/>
  <c r="S225" i="3" s="1"/>
  <c r="C224" i="3"/>
  <c r="V224" i="3" s="1"/>
  <c r="R223" i="3"/>
  <c r="Q223" i="3"/>
  <c r="P223" i="3"/>
  <c r="N223" i="3"/>
  <c r="M223" i="3"/>
  <c r="K223" i="3"/>
  <c r="I223" i="3"/>
  <c r="R222" i="3"/>
  <c r="Q222" i="3"/>
  <c r="P222" i="3"/>
  <c r="N222" i="3"/>
  <c r="M222" i="3"/>
  <c r="K222" i="3"/>
  <c r="I222" i="3"/>
  <c r="Q221" i="3"/>
  <c r="P221" i="3"/>
  <c r="K221" i="3"/>
  <c r="I221" i="3"/>
  <c r="G221" i="3"/>
  <c r="O221" i="3" s="1"/>
  <c r="F221" i="3"/>
  <c r="T222" i="3" s="1"/>
  <c r="E221" i="3"/>
  <c r="S223" i="3" s="1"/>
  <c r="C221" i="3"/>
  <c r="V223" i="3" s="1"/>
  <c r="R220" i="3"/>
  <c r="Q220" i="3"/>
  <c r="P220" i="3"/>
  <c r="N220" i="3"/>
  <c r="M220" i="3"/>
  <c r="K220" i="3"/>
  <c r="I220" i="3"/>
  <c r="R219" i="3"/>
  <c r="Q219" i="3"/>
  <c r="P219" i="3"/>
  <c r="N219" i="3"/>
  <c r="M219" i="3"/>
  <c r="K219" i="3"/>
  <c r="I219" i="3"/>
  <c r="Q218" i="3"/>
  <c r="P218" i="3"/>
  <c r="K218" i="3"/>
  <c r="I218" i="3"/>
  <c r="G218" i="3"/>
  <c r="O219" i="3" s="1"/>
  <c r="F218" i="3"/>
  <c r="T219" i="3" s="1"/>
  <c r="E218" i="3"/>
  <c r="C218" i="3"/>
  <c r="V218" i="3" s="1"/>
  <c r="R217" i="3"/>
  <c r="Q217" i="3"/>
  <c r="P217" i="3"/>
  <c r="N217" i="3"/>
  <c r="M217" i="3"/>
  <c r="K217" i="3"/>
  <c r="I217" i="3"/>
  <c r="R216" i="3"/>
  <c r="Q216" i="3"/>
  <c r="P216" i="3"/>
  <c r="N216" i="3"/>
  <c r="M216" i="3"/>
  <c r="K216" i="3"/>
  <c r="I216" i="3"/>
  <c r="Q215" i="3"/>
  <c r="P215" i="3"/>
  <c r="K215" i="3"/>
  <c r="I215" i="3"/>
  <c r="G215" i="3"/>
  <c r="O215" i="3" s="1"/>
  <c r="F215" i="3"/>
  <c r="E215" i="3"/>
  <c r="S217" i="3" s="1"/>
  <c r="C215" i="3"/>
  <c r="V216" i="3" s="1"/>
  <c r="R214" i="3"/>
  <c r="Q214" i="3"/>
  <c r="P214" i="3"/>
  <c r="N214" i="3"/>
  <c r="M214" i="3"/>
  <c r="K214" i="3"/>
  <c r="I214" i="3"/>
  <c r="R213" i="3"/>
  <c r="Q213" i="3"/>
  <c r="P213" i="3"/>
  <c r="N213" i="3"/>
  <c r="M213" i="3"/>
  <c r="K213" i="3"/>
  <c r="I213" i="3"/>
  <c r="Q212" i="3"/>
  <c r="P212" i="3"/>
  <c r="K212" i="3"/>
  <c r="I212" i="3"/>
  <c r="G212" i="3"/>
  <c r="O214" i="3" s="1"/>
  <c r="F212" i="3"/>
  <c r="T213" i="3" s="1"/>
  <c r="E212" i="3"/>
  <c r="S214" i="3" s="1"/>
  <c r="C212" i="3"/>
  <c r="V213" i="3" s="1"/>
  <c r="R211" i="3"/>
  <c r="Q211" i="3"/>
  <c r="P211" i="3"/>
  <c r="N211" i="3"/>
  <c r="M211" i="3"/>
  <c r="K211" i="3"/>
  <c r="I211" i="3"/>
  <c r="R210" i="3"/>
  <c r="Q210" i="3"/>
  <c r="P210" i="3"/>
  <c r="N210" i="3"/>
  <c r="M210" i="3"/>
  <c r="K210" i="3"/>
  <c r="I210" i="3"/>
  <c r="Q209" i="3"/>
  <c r="P209" i="3"/>
  <c r="K209" i="3"/>
  <c r="I209" i="3"/>
  <c r="G209" i="3"/>
  <c r="O209" i="3" s="1"/>
  <c r="F209" i="3"/>
  <c r="T210" i="3" s="1"/>
  <c r="E209" i="3"/>
  <c r="C209" i="3"/>
  <c r="V209" i="3" s="1"/>
  <c r="R208" i="3"/>
  <c r="Q208" i="3"/>
  <c r="P208" i="3"/>
  <c r="N208" i="3"/>
  <c r="M208" i="3"/>
  <c r="K208" i="3"/>
  <c r="I208" i="3"/>
  <c r="R207" i="3"/>
  <c r="Q207" i="3"/>
  <c r="P207" i="3"/>
  <c r="N207" i="3"/>
  <c r="M207" i="3"/>
  <c r="K207" i="3"/>
  <c r="I207" i="3"/>
  <c r="Q206" i="3"/>
  <c r="P206" i="3"/>
  <c r="K206" i="3"/>
  <c r="I206" i="3"/>
  <c r="G206" i="3"/>
  <c r="F206" i="3"/>
  <c r="T208" i="3" s="1"/>
  <c r="E206" i="3"/>
  <c r="S206" i="3" s="1"/>
  <c r="C206" i="3"/>
  <c r="V206" i="3" s="1"/>
  <c r="R205" i="3"/>
  <c r="Q205" i="3"/>
  <c r="P205" i="3"/>
  <c r="N205" i="3"/>
  <c r="M205" i="3"/>
  <c r="K205" i="3"/>
  <c r="I205" i="3"/>
  <c r="R204" i="3"/>
  <c r="Q204" i="3"/>
  <c r="P204" i="3"/>
  <c r="N204" i="3"/>
  <c r="M204" i="3"/>
  <c r="K204" i="3"/>
  <c r="I204" i="3"/>
  <c r="Q203" i="3"/>
  <c r="P203" i="3"/>
  <c r="K203" i="3"/>
  <c r="I203" i="3"/>
  <c r="G203" i="3"/>
  <c r="O203" i="3" s="1"/>
  <c r="F203" i="3"/>
  <c r="T203" i="3" s="1"/>
  <c r="E203" i="3"/>
  <c r="C203" i="3"/>
  <c r="V205" i="3" s="1"/>
  <c r="R202" i="3"/>
  <c r="Q202" i="3"/>
  <c r="P202" i="3"/>
  <c r="N202" i="3"/>
  <c r="M202" i="3"/>
  <c r="K202" i="3"/>
  <c r="I202" i="3"/>
  <c r="R201" i="3"/>
  <c r="Q201" i="3"/>
  <c r="P201" i="3"/>
  <c r="N201" i="3"/>
  <c r="M201" i="3"/>
  <c r="K201" i="3"/>
  <c r="I201" i="3"/>
  <c r="Q200" i="3"/>
  <c r="P200" i="3"/>
  <c r="K200" i="3"/>
  <c r="I200" i="3"/>
  <c r="G200" i="3"/>
  <c r="F200" i="3"/>
  <c r="T202" i="3" s="1"/>
  <c r="E200" i="3"/>
  <c r="C200" i="3"/>
  <c r="R199" i="3"/>
  <c r="Q199" i="3"/>
  <c r="P199" i="3"/>
  <c r="N199" i="3"/>
  <c r="M199" i="3"/>
  <c r="K199" i="3"/>
  <c r="I199" i="3"/>
  <c r="R198" i="3"/>
  <c r="Q198" i="3"/>
  <c r="P198" i="3"/>
  <c r="N198" i="3"/>
  <c r="M198" i="3"/>
  <c r="K198" i="3"/>
  <c r="I198" i="3"/>
  <c r="Q197" i="3"/>
  <c r="P197" i="3"/>
  <c r="K197" i="3"/>
  <c r="I197" i="3"/>
  <c r="G197" i="3"/>
  <c r="O199" i="3" s="1"/>
  <c r="F197" i="3"/>
  <c r="T197" i="3" s="1"/>
  <c r="E197" i="3"/>
  <c r="S199" i="3" s="1"/>
  <c r="C197" i="3"/>
  <c r="V199" i="3" s="1"/>
  <c r="R196" i="3"/>
  <c r="Q196" i="3"/>
  <c r="P196" i="3"/>
  <c r="N196" i="3"/>
  <c r="M196" i="3"/>
  <c r="K196" i="3"/>
  <c r="I196" i="3"/>
  <c r="R195" i="3"/>
  <c r="Q195" i="3"/>
  <c r="P195" i="3"/>
  <c r="N195" i="3"/>
  <c r="M195" i="3"/>
  <c r="K195" i="3"/>
  <c r="I195" i="3"/>
  <c r="Q194" i="3"/>
  <c r="P194" i="3"/>
  <c r="K194" i="3"/>
  <c r="I194" i="3"/>
  <c r="G194" i="3"/>
  <c r="O194" i="3" s="1"/>
  <c r="F194" i="3"/>
  <c r="T196" i="3" s="1"/>
  <c r="E194" i="3"/>
  <c r="S194" i="3" s="1"/>
  <c r="C194" i="3"/>
  <c r="V195" i="3" s="1"/>
  <c r="R193" i="3"/>
  <c r="Q193" i="3"/>
  <c r="P193" i="3"/>
  <c r="N193" i="3"/>
  <c r="M193" i="3"/>
  <c r="K193" i="3"/>
  <c r="I193" i="3"/>
  <c r="R192" i="3"/>
  <c r="Q192" i="3"/>
  <c r="P192" i="3"/>
  <c r="N192" i="3"/>
  <c r="M192" i="3"/>
  <c r="K192" i="3"/>
  <c r="I192" i="3"/>
  <c r="Q191" i="3"/>
  <c r="P191" i="3"/>
  <c r="K191" i="3"/>
  <c r="I191" i="3"/>
  <c r="G191" i="3"/>
  <c r="O192" i="3" s="1"/>
  <c r="F191" i="3"/>
  <c r="T193" i="3" s="1"/>
  <c r="E191" i="3"/>
  <c r="C191" i="3"/>
  <c r="V193" i="3" s="1"/>
  <c r="R190" i="3"/>
  <c r="Q190" i="3"/>
  <c r="P190" i="3"/>
  <c r="N190" i="3"/>
  <c r="M190" i="3"/>
  <c r="K190" i="3"/>
  <c r="I190" i="3"/>
  <c r="R189" i="3"/>
  <c r="Q189" i="3"/>
  <c r="P189" i="3"/>
  <c r="N189" i="3"/>
  <c r="M189" i="3"/>
  <c r="K189" i="3"/>
  <c r="I189" i="3"/>
  <c r="Q188" i="3"/>
  <c r="P188" i="3"/>
  <c r="K188" i="3"/>
  <c r="I188" i="3"/>
  <c r="G188" i="3"/>
  <c r="F188" i="3"/>
  <c r="T190" i="3" s="1"/>
  <c r="E188" i="3"/>
  <c r="C188" i="3"/>
  <c r="V190" i="3" s="1"/>
  <c r="R187" i="3"/>
  <c r="Q187" i="3"/>
  <c r="P187" i="3"/>
  <c r="N187" i="3"/>
  <c r="M187" i="3"/>
  <c r="K187" i="3"/>
  <c r="I187" i="3"/>
  <c r="R186" i="3"/>
  <c r="Q186" i="3"/>
  <c r="P186" i="3"/>
  <c r="N186" i="3"/>
  <c r="M186" i="3"/>
  <c r="K186" i="3"/>
  <c r="I186" i="3"/>
  <c r="Q185" i="3"/>
  <c r="P185" i="3"/>
  <c r="K185" i="3"/>
  <c r="I185" i="3"/>
  <c r="G185" i="3"/>
  <c r="O186" i="3" s="1"/>
  <c r="F185" i="3"/>
  <c r="T185" i="3" s="1"/>
  <c r="E185" i="3"/>
  <c r="S185" i="3" s="1"/>
  <c r="C185" i="3"/>
  <c r="V187" i="3" s="1"/>
  <c r="R184" i="3"/>
  <c r="Q184" i="3"/>
  <c r="P184" i="3"/>
  <c r="N184" i="3"/>
  <c r="M184" i="3"/>
  <c r="K184" i="3"/>
  <c r="I184" i="3"/>
  <c r="R183" i="3"/>
  <c r="Q183" i="3"/>
  <c r="P183" i="3"/>
  <c r="N183" i="3"/>
  <c r="M183" i="3"/>
  <c r="K183" i="3"/>
  <c r="I183" i="3"/>
  <c r="Q182" i="3"/>
  <c r="P182" i="3"/>
  <c r="K182" i="3"/>
  <c r="I182" i="3"/>
  <c r="G182" i="3"/>
  <c r="O182" i="3" s="1"/>
  <c r="F182" i="3"/>
  <c r="T184" i="3" s="1"/>
  <c r="E182" i="3"/>
  <c r="S182" i="3" s="1"/>
  <c r="C182" i="3"/>
  <c r="V182" i="3" s="1"/>
  <c r="R181" i="3"/>
  <c r="Q181" i="3"/>
  <c r="P181" i="3"/>
  <c r="N181" i="3"/>
  <c r="M181" i="3"/>
  <c r="K181" i="3"/>
  <c r="I181" i="3"/>
  <c r="R180" i="3"/>
  <c r="Q180" i="3"/>
  <c r="P180" i="3"/>
  <c r="N180" i="3"/>
  <c r="M180" i="3"/>
  <c r="K180" i="3"/>
  <c r="I180" i="3"/>
  <c r="Q179" i="3"/>
  <c r="P179" i="3"/>
  <c r="K179" i="3"/>
  <c r="I179" i="3"/>
  <c r="G179" i="3"/>
  <c r="O179" i="3" s="1"/>
  <c r="F179" i="3"/>
  <c r="E179" i="3"/>
  <c r="S179" i="3" s="1"/>
  <c r="C179" i="3"/>
  <c r="V181" i="3" s="1"/>
  <c r="R178" i="3"/>
  <c r="Q178" i="3"/>
  <c r="P178" i="3"/>
  <c r="N178" i="3"/>
  <c r="M178" i="3"/>
  <c r="K178" i="3"/>
  <c r="I178" i="3"/>
  <c r="R177" i="3"/>
  <c r="Q177" i="3"/>
  <c r="P177" i="3"/>
  <c r="N177" i="3"/>
  <c r="M177" i="3"/>
  <c r="K177" i="3"/>
  <c r="I177" i="3"/>
  <c r="Q176" i="3"/>
  <c r="P176" i="3"/>
  <c r="K176" i="3"/>
  <c r="I176" i="3"/>
  <c r="G176" i="3"/>
  <c r="O176" i="3" s="1"/>
  <c r="F176" i="3"/>
  <c r="T178" i="3" s="1"/>
  <c r="E176" i="3"/>
  <c r="C176" i="3"/>
  <c r="V178" i="3" s="1"/>
  <c r="R175" i="3"/>
  <c r="Q175" i="3"/>
  <c r="P175" i="3"/>
  <c r="N175" i="3"/>
  <c r="M175" i="3"/>
  <c r="K175" i="3"/>
  <c r="I175" i="3"/>
  <c r="R174" i="3"/>
  <c r="Q174" i="3"/>
  <c r="P174" i="3"/>
  <c r="N174" i="3"/>
  <c r="M174" i="3"/>
  <c r="K174" i="3"/>
  <c r="I174" i="3"/>
  <c r="Q173" i="3"/>
  <c r="P173" i="3"/>
  <c r="K173" i="3"/>
  <c r="I173" i="3"/>
  <c r="G173" i="3"/>
  <c r="O175" i="3" s="1"/>
  <c r="F173" i="3"/>
  <c r="T173" i="3" s="1"/>
  <c r="E173" i="3"/>
  <c r="S175" i="3" s="1"/>
  <c r="C173" i="3"/>
  <c r="V175" i="3" s="1"/>
  <c r="R172" i="3"/>
  <c r="Q172" i="3"/>
  <c r="P172" i="3"/>
  <c r="N172" i="3"/>
  <c r="M172" i="3"/>
  <c r="K172" i="3"/>
  <c r="I172" i="3"/>
  <c r="R171" i="3"/>
  <c r="Q171" i="3"/>
  <c r="P171" i="3"/>
  <c r="N171" i="3"/>
  <c r="M171" i="3"/>
  <c r="K171" i="3"/>
  <c r="I171" i="3"/>
  <c r="Q170" i="3"/>
  <c r="P170" i="3"/>
  <c r="K170" i="3"/>
  <c r="I170" i="3"/>
  <c r="G170" i="3"/>
  <c r="F170" i="3"/>
  <c r="T172" i="3" s="1"/>
  <c r="E170" i="3"/>
  <c r="S172" i="3" s="1"/>
  <c r="C170" i="3"/>
  <c r="R169" i="3"/>
  <c r="Q169" i="3"/>
  <c r="P169" i="3"/>
  <c r="N169" i="3"/>
  <c r="M169" i="3"/>
  <c r="K169" i="3"/>
  <c r="I169" i="3"/>
  <c r="R168" i="3"/>
  <c r="Q168" i="3"/>
  <c r="P168" i="3"/>
  <c r="N168" i="3"/>
  <c r="M168" i="3"/>
  <c r="K168" i="3"/>
  <c r="I168" i="3"/>
  <c r="Q167" i="3"/>
  <c r="P167" i="3"/>
  <c r="K167" i="3"/>
  <c r="I167" i="3"/>
  <c r="G167" i="3"/>
  <c r="F167" i="3"/>
  <c r="T169" i="3" s="1"/>
  <c r="E167" i="3"/>
  <c r="C167" i="3"/>
  <c r="V169" i="3" s="1"/>
  <c r="R166" i="3"/>
  <c r="Q166" i="3"/>
  <c r="P166" i="3"/>
  <c r="N166" i="3"/>
  <c r="M166" i="3"/>
  <c r="K166" i="3"/>
  <c r="I166" i="3"/>
  <c r="R165" i="3"/>
  <c r="Q165" i="3"/>
  <c r="P165" i="3"/>
  <c r="N165" i="3"/>
  <c r="M165" i="3"/>
  <c r="K165" i="3"/>
  <c r="I165" i="3"/>
  <c r="Q164" i="3"/>
  <c r="P164" i="3"/>
  <c r="K164" i="3"/>
  <c r="I164" i="3"/>
  <c r="G164" i="3"/>
  <c r="F164" i="3"/>
  <c r="T166" i="3" s="1"/>
  <c r="E164" i="3"/>
  <c r="S166" i="3" s="1"/>
  <c r="C164" i="3"/>
  <c r="V166" i="3" s="1"/>
  <c r="R163" i="3"/>
  <c r="Q163" i="3"/>
  <c r="P163" i="3"/>
  <c r="N163" i="3"/>
  <c r="M163" i="3"/>
  <c r="K163" i="3"/>
  <c r="I163" i="3"/>
  <c r="R162" i="3"/>
  <c r="Q162" i="3"/>
  <c r="P162" i="3"/>
  <c r="N162" i="3"/>
  <c r="M162" i="3"/>
  <c r="K162" i="3"/>
  <c r="I162" i="3"/>
  <c r="Q161" i="3"/>
  <c r="P161" i="3"/>
  <c r="K161" i="3"/>
  <c r="I161" i="3"/>
  <c r="G161" i="3"/>
  <c r="O163" i="3" s="1"/>
  <c r="F161" i="3"/>
  <c r="T161" i="3" s="1"/>
  <c r="E161" i="3"/>
  <c r="S161" i="3" s="1"/>
  <c r="C161" i="3"/>
  <c r="V163" i="3" s="1"/>
  <c r="R160" i="3"/>
  <c r="Q160" i="3"/>
  <c r="P160" i="3"/>
  <c r="N160" i="3"/>
  <c r="M160" i="3"/>
  <c r="K160" i="3"/>
  <c r="I160" i="3"/>
  <c r="R159" i="3"/>
  <c r="Q159" i="3"/>
  <c r="P159" i="3"/>
  <c r="N159" i="3"/>
  <c r="M159" i="3"/>
  <c r="K159" i="3"/>
  <c r="I159" i="3"/>
  <c r="Q158" i="3"/>
  <c r="P158" i="3"/>
  <c r="K158" i="3"/>
  <c r="I158" i="3"/>
  <c r="G158" i="3"/>
  <c r="O158" i="3" s="1"/>
  <c r="F158" i="3"/>
  <c r="T160" i="3" s="1"/>
  <c r="E158" i="3"/>
  <c r="C158" i="3"/>
  <c r="V158" i="3" s="1"/>
  <c r="R157" i="3"/>
  <c r="Q157" i="3"/>
  <c r="P157" i="3"/>
  <c r="N157" i="3"/>
  <c r="M157" i="3"/>
  <c r="K157" i="3"/>
  <c r="I157" i="3"/>
  <c r="R156" i="3"/>
  <c r="Q156" i="3"/>
  <c r="P156" i="3"/>
  <c r="N156" i="3"/>
  <c r="M156" i="3"/>
  <c r="K156" i="3"/>
  <c r="I156" i="3"/>
  <c r="Q155" i="3"/>
  <c r="P155" i="3"/>
  <c r="K155" i="3"/>
  <c r="I155" i="3"/>
  <c r="G155" i="3"/>
  <c r="O155" i="3" s="1"/>
  <c r="F155" i="3"/>
  <c r="T155" i="3" s="1"/>
  <c r="E155" i="3"/>
  <c r="S155" i="3" s="1"/>
  <c r="C155" i="3"/>
  <c r="V157" i="3" s="1"/>
  <c r="R154" i="3"/>
  <c r="Q154" i="3"/>
  <c r="P154" i="3"/>
  <c r="N154" i="3"/>
  <c r="M154" i="3"/>
  <c r="K154" i="3"/>
  <c r="I154" i="3"/>
  <c r="R153" i="3"/>
  <c r="Q153" i="3"/>
  <c r="P153" i="3"/>
  <c r="N153" i="3"/>
  <c r="M153" i="3"/>
  <c r="K153" i="3"/>
  <c r="I153" i="3"/>
  <c r="Q152" i="3"/>
  <c r="P152" i="3"/>
  <c r="K152" i="3"/>
  <c r="I152" i="3"/>
  <c r="G152" i="3"/>
  <c r="F152" i="3"/>
  <c r="T154" i="3" s="1"/>
  <c r="E152" i="3"/>
  <c r="S154" i="3" s="1"/>
  <c r="C152" i="3"/>
  <c r="R151" i="3"/>
  <c r="Q151" i="3"/>
  <c r="P151" i="3"/>
  <c r="N151" i="3"/>
  <c r="M151" i="3"/>
  <c r="K151" i="3"/>
  <c r="I151" i="3"/>
  <c r="R150" i="3"/>
  <c r="Q150" i="3"/>
  <c r="P150" i="3"/>
  <c r="N150" i="3"/>
  <c r="M150" i="3"/>
  <c r="K150" i="3"/>
  <c r="I150" i="3"/>
  <c r="Q149" i="3"/>
  <c r="P149" i="3"/>
  <c r="K149" i="3"/>
  <c r="I149" i="3"/>
  <c r="G149" i="3"/>
  <c r="O151" i="3" s="1"/>
  <c r="F149" i="3"/>
  <c r="T149" i="3" s="1"/>
  <c r="E149" i="3"/>
  <c r="S151" i="3" s="1"/>
  <c r="C149" i="3"/>
  <c r="V151" i="3" s="1"/>
  <c r="R148" i="3"/>
  <c r="Q148" i="3"/>
  <c r="P148" i="3"/>
  <c r="N148" i="3"/>
  <c r="M148" i="3"/>
  <c r="K148" i="3"/>
  <c r="I148" i="3"/>
  <c r="R147" i="3"/>
  <c r="Q147" i="3"/>
  <c r="P147" i="3"/>
  <c r="N147" i="3"/>
  <c r="M147" i="3"/>
  <c r="K147" i="3"/>
  <c r="I147" i="3"/>
  <c r="Q146" i="3"/>
  <c r="P146" i="3"/>
  <c r="K146" i="3"/>
  <c r="I146" i="3"/>
  <c r="G146" i="3"/>
  <c r="O146" i="3" s="1"/>
  <c r="F146" i="3"/>
  <c r="T148" i="3" s="1"/>
  <c r="E146" i="3"/>
  <c r="S146" i="3" s="1"/>
  <c r="C146" i="3"/>
  <c r="V147" i="3" s="1"/>
  <c r="R145" i="3"/>
  <c r="Q145" i="3"/>
  <c r="P145" i="3"/>
  <c r="N145" i="3"/>
  <c r="M145" i="3"/>
  <c r="K145" i="3"/>
  <c r="I145" i="3"/>
  <c r="R144" i="3"/>
  <c r="Q144" i="3"/>
  <c r="P144" i="3"/>
  <c r="N144" i="3"/>
  <c r="M144" i="3"/>
  <c r="K144" i="3"/>
  <c r="I144" i="3"/>
  <c r="Q143" i="3"/>
  <c r="P143" i="3"/>
  <c r="K143" i="3"/>
  <c r="I143" i="3"/>
  <c r="G143" i="3"/>
  <c r="O144" i="3" s="1"/>
  <c r="F143" i="3"/>
  <c r="T145" i="3" s="1"/>
  <c r="E143" i="3"/>
  <c r="S143" i="3" s="1"/>
  <c r="C143" i="3"/>
  <c r="V145" i="3" s="1"/>
  <c r="R142" i="3"/>
  <c r="Q142" i="3"/>
  <c r="P142" i="3"/>
  <c r="N142" i="3"/>
  <c r="M142" i="3"/>
  <c r="K142" i="3"/>
  <c r="I142" i="3"/>
  <c r="R141" i="3"/>
  <c r="Q141" i="3"/>
  <c r="P141" i="3"/>
  <c r="N141" i="3"/>
  <c r="M141" i="3"/>
  <c r="K141" i="3"/>
  <c r="I141" i="3"/>
  <c r="Q140" i="3"/>
  <c r="P140" i="3"/>
  <c r="K140" i="3"/>
  <c r="I140" i="3"/>
  <c r="G140" i="3"/>
  <c r="O141" i="3" s="1"/>
  <c r="F140" i="3"/>
  <c r="T142" i="3" s="1"/>
  <c r="E140" i="3"/>
  <c r="C140" i="3"/>
  <c r="V142" i="3" s="1"/>
  <c r="R139" i="3"/>
  <c r="Q139" i="3"/>
  <c r="P139" i="3"/>
  <c r="N139" i="3"/>
  <c r="M139" i="3"/>
  <c r="K139" i="3"/>
  <c r="I139" i="3"/>
  <c r="R138" i="3"/>
  <c r="Q138" i="3"/>
  <c r="P138" i="3"/>
  <c r="N138" i="3"/>
  <c r="M138" i="3"/>
  <c r="K138" i="3"/>
  <c r="I138" i="3"/>
  <c r="Q137" i="3"/>
  <c r="P137" i="3"/>
  <c r="K137" i="3"/>
  <c r="I137" i="3"/>
  <c r="G137" i="3"/>
  <c r="O138" i="3" s="1"/>
  <c r="F137" i="3"/>
  <c r="T137" i="3" s="1"/>
  <c r="E137" i="3"/>
  <c r="S137" i="3" s="1"/>
  <c r="C137" i="3"/>
  <c r="V139" i="3" s="1"/>
  <c r="R136" i="3"/>
  <c r="Q136" i="3"/>
  <c r="P136" i="3"/>
  <c r="N136" i="3"/>
  <c r="M136" i="3"/>
  <c r="K136" i="3"/>
  <c r="I136" i="3"/>
  <c r="R135" i="3"/>
  <c r="Q135" i="3"/>
  <c r="P135" i="3"/>
  <c r="N135" i="3"/>
  <c r="M135" i="3"/>
  <c r="K135" i="3"/>
  <c r="I135" i="3"/>
  <c r="Q134" i="3"/>
  <c r="P134" i="3"/>
  <c r="K134" i="3"/>
  <c r="I134" i="3"/>
  <c r="G134" i="3"/>
  <c r="O134" i="3" s="1"/>
  <c r="F134" i="3"/>
  <c r="T136" i="3" s="1"/>
  <c r="E134" i="3"/>
  <c r="S134" i="3" s="1"/>
  <c r="C134" i="3"/>
  <c r="V134" i="3" s="1"/>
  <c r="R133" i="3"/>
  <c r="Q133" i="3"/>
  <c r="P133" i="3"/>
  <c r="N133" i="3"/>
  <c r="M133" i="3"/>
  <c r="K133" i="3"/>
  <c r="I133" i="3"/>
  <c r="R132" i="3"/>
  <c r="Q132" i="3"/>
  <c r="P132" i="3"/>
  <c r="N132" i="3"/>
  <c r="M132" i="3"/>
  <c r="K132" i="3"/>
  <c r="I132" i="3"/>
  <c r="Q131" i="3"/>
  <c r="P131" i="3"/>
  <c r="K131" i="3"/>
  <c r="I131" i="3"/>
  <c r="G131" i="3"/>
  <c r="O131" i="3" s="1"/>
  <c r="F131" i="3"/>
  <c r="T131" i="3" s="1"/>
  <c r="E131" i="3"/>
  <c r="S131" i="3" s="1"/>
  <c r="C131" i="3"/>
  <c r="V133" i="3" s="1"/>
  <c r="R130" i="3"/>
  <c r="Q130" i="3"/>
  <c r="P130" i="3"/>
  <c r="N130" i="3"/>
  <c r="M130" i="3"/>
  <c r="K130" i="3"/>
  <c r="I130" i="3"/>
  <c r="R129" i="3"/>
  <c r="Q129" i="3"/>
  <c r="P129" i="3"/>
  <c r="N129" i="3"/>
  <c r="M129" i="3"/>
  <c r="K129" i="3"/>
  <c r="I129" i="3"/>
  <c r="Q128" i="3"/>
  <c r="P128" i="3"/>
  <c r="K128" i="3"/>
  <c r="I128" i="3"/>
  <c r="G128" i="3"/>
  <c r="O128" i="3" s="1"/>
  <c r="F128" i="3"/>
  <c r="T130" i="3" s="1"/>
  <c r="E128" i="3"/>
  <c r="C128" i="3"/>
  <c r="V130" i="3" s="1"/>
  <c r="R127" i="3"/>
  <c r="Q127" i="3"/>
  <c r="P127" i="3"/>
  <c r="N127" i="3"/>
  <c r="M127" i="3"/>
  <c r="K127" i="3"/>
  <c r="I127" i="3"/>
  <c r="R126" i="3"/>
  <c r="Q126" i="3"/>
  <c r="P126" i="3"/>
  <c r="N126" i="3"/>
  <c r="M126" i="3"/>
  <c r="K126" i="3"/>
  <c r="I126" i="3"/>
  <c r="Q125" i="3"/>
  <c r="P125" i="3"/>
  <c r="K125" i="3"/>
  <c r="I125" i="3"/>
  <c r="G125" i="3"/>
  <c r="O127" i="3" s="1"/>
  <c r="F125" i="3"/>
  <c r="T125" i="3" s="1"/>
  <c r="E125" i="3"/>
  <c r="S127" i="3" s="1"/>
  <c r="C125" i="3"/>
  <c r="V127" i="3" s="1"/>
  <c r="R124" i="3"/>
  <c r="Q124" i="3"/>
  <c r="P124" i="3"/>
  <c r="N124" i="3"/>
  <c r="M124" i="3"/>
  <c r="K124" i="3"/>
  <c r="I124" i="3"/>
  <c r="R123" i="3"/>
  <c r="Q123" i="3"/>
  <c r="P123" i="3"/>
  <c r="N123" i="3"/>
  <c r="M123" i="3"/>
  <c r="K123" i="3"/>
  <c r="I123" i="3"/>
  <c r="Q122" i="3"/>
  <c r="P122" i="3"/>
  <c r="K122" i="3"/>
  <c r="I122" i="3"/>
  <c r="G122" i="3"/>
  <c r="O122" i="3" s="1"/>
  <c r="F122" i="3"/>
  <c r="T124" i="3" s="1"/>
  <c r="E122" i="3"/>
  <c r="S124" i="3" s="1"/>
  <c r="C122" i="3"/>
  <c r="V123" i="3" s="1"/>
  <c r="R121" i="3"/>
  <c r="Q121" i="3"/>
  <c r="P121" i="3"/>
  <c r="N121" i="3"/>
  <c r="M121" i="3"/>
  <c r="K121" i="3"/>
  <c r="I121" i="3"/>
  <c r="R120" i="3"/>
  <c r="Q120" i="3"/>
  <c r="P120" i="3"/>
  <c r="N120" i="3"/>
  <c r="M120" i="3"/>
  <c r="K120" i="3"/>
  <c r="I120" i="3"/>
  <c r="Q119" i="3"/>
  <c r="P119" i="3"/>
  <c r="K119" i="3"/>
  <c r="I119" i="3"/>
  <c r="G119" i="3"/>
  <c r="O120" i="3" s="1"/>
  <c r="F119" i="3"/>
  <c r="T121" i="3" s="1"/>
  <c r="E119" i="3"/>
  <c r="C119" i="3"/>
  <c r="V121" i="3" s="1"/>
  <c r="R118" i="3"/>
  <c r="Q118" i="3"/>
  <c r="P118" i="3"/>
  <c r="N118" i="3"/>
  <c r="M118" i="3"/>
  <c r="K118" i="3"/>
  <c r="I118" i="3"/>
  <c r="R117" i="3"/>
  <c r="Q117" i="3"/>
  <c r="P117" i="3"/>
  <c r="N117" i="3"/>
  <c r="M117" i="3"/>
  <c r="K117" i="3"/>
  <c r="I117" i="3"/>
  <c r="Q116" i="3"/>
  <c r="P116" i="3"/>
  <c r="K116" i="3"/>
  <c r="I116" i="3"/>
  <c r="G116" i="3"/>
  <c r="O117" i="3" s="1"/>
  <c r="F116" i="3"/>
  <c r="T118" i="3" s="1"/>
  <c r="E116" i="3"/>
  <c r="S117" i="3" s="1"/>
  <c r="C116" i="3"/>
  <c r="R115" i="3"/>
  <c r="Q115" i="3"/>
  <c r="P115" i="3"/>
  <c r="N115" i="3"/>
  <c r="M115" i="3"/>
  <c r="K115" i="3"/>
  <c r="I115" i="3"/>
  <c r="R114" i="3"/>
  <c r="Q114" i="3"/>
  <c r="P114" i="3"/>
  <c r="N114" i="3"/>
  <c r="M114" i="3"/>
  <c r="K114" i="3"/>
  <c r="I114" i="3"/>
  <c r="Q113" i="3"/>
  <c r="P113" i="3"/>
  <c r="K113" i="3"/>
  <c r="I113" i="3"/>
  <c r="G113" i="3"/>
  <c r="O114" i="3" s="1"/>
  <c r="F113" i="3"/>
  <c r="E113" i="3"/>
  <c r="S113" i="3" s="1"/>
  <c r="C113" i="3"/>
  <c r="V115" i="3" s="1"/>
  <c r="R112" i="3"/>
  <c r="Q112" i="3"/>
  <c r="P112" i="3"/>
  <c r="N112" i="3"/>
  <c r="M112" i="3"/>
  <c r="K112" i="3"/>
  <c r="I112" i="3"/>
  <c r="R111" i="3"/>
  <c r="Q111" i="3"/>
  <c r="P111" i="3"/>
  <c r="N111" i="3"/>
  <c r="M111" i="3"/>
  <c r="K111" i="3"/>
  <c r="I111" i="3"/>
  <c r="Q110" i="3"/>
  <c r="P110" i="3"/>
  <c r="K110" i="3"/>
  <c r="I110" i="3"/>
  <c r="G110" i="3"/>
  <c r="F110" i="3"/>
  <c r="T112" i="3" s="1"/>
  <c r="E110" i="3"/>
  <c r="S110" i="3" s="1"/>
  <c r="C110" i="3"/>
  <c r="V110" i="3" s="1"/>
  <c r="R109" i="3"/>
  <c r="Q109" i="3"/>
  <c r="P109" i="3"/>
  <c r="N109" i="3"/>
  <c r="M109" i="3"/>
  <c r="K109" i="3"/>
  <c r="I109" i="3"/>
  <c r="R108" i="3"/>
  <c r="Q108" i="3"/>
  <c r="P108" i="3"/>
  <c r="N108" i="3"/>
  <c r="M108" i="3"/>
  <c r="K108" i="3"/>
  <c r="I108" i="3"/>
  <c r="Q107" i="3"/>
  <c r="P107" i="3"/>
  <c r="K107" i="3"/>
  <c r="I107" i="3"/>
  <c r="G107" i="3"/>
  <c r="O107" i="3" s="1"/>
  <c r="F107" i="3"/>
  <c r="T107" i="3" s="1"/>
  <c r="E107" i="3"/>
  <c r="C107" i="3"/>
  <c r="V109" i="3" s="1"/>
  <c r="R106" i="3"/>
  <c r="Q106" i="3"/>
  <c r="P106" i="3"/>
  <c r="N106" i="3"/>
  <c r="M106" i="3"/>
  <c r="K106" i="3"/>
  <c r="I106" i="3"/>
  <c r="R105" i="3"/>
  <c r="Q105" i="3"/>
  <c r="P105" i="3"/>
  <c r="N105" i="3"/>
  <c r="M105" i="3"/>
  <c r="K105" i="3"/>
  <c r="I105" i="3"/>
  <c r="Q104" i="3"/>
  <c r="P104" i="3"/>
  <c r="K104" i="3"/>
  <c r="I104" i="3"/>
  <c r="G104" i="3"/>
  <c r="F104" i="3"/>
  <c r="T106" i="3" s="1"/>
  <c r="E104" i="3"/>
  <c r="C104" i="3"/>
  <c r="R103" i="3"/>
  <c r="Q103" i="3"/>
  <c r="P103" i="3"/>
  <c r="N103" i="3"/>
  <c r="M103" i="3"/>
  <c r="K103" i="3"/>
  <c r="I103" i="3"/>
  <c r="R102" i="3"/>
  <c r="Q102" i="3"/>
  <c r="P102" i="3"/>
  <c r="N102" i="3"/>
  <c r="M102" i="3"/>
  <c r="K102" i="3"/>
  <c r="I102" i="3"/>
  <c r="Q101" i="3"/>
  <c r="P101" i="3"/>
  <c r="K101" i="3"/>
  <c r="I101" i="3"/>
  <c r="G101" i="3"/>
  <c r="O103" i="3" s="1"/>
  <c r="F101" i="3"/>
  <c r="T101" i="3" s="1"/>
  <c r="E101" i="3"/>
  <c r="S103" i="3" s="1"/>
  <c r="C101" i="3"/>
  <c r="V103" i="3" s="1"/>
  <c r="R100" i="3"/>
  <c r="Q100" i="3"/>
  <c r="P100" i="3"/>
  <c r="N100" i="3"/>
  <c r="M100" i="3"/>
  <c r="K100" i="3"/>
  <c r="I100" i="3"/>
  <c r="R99" i="3"/>
  <c r="Q99" i="3"/>
  <c r="P99" i="3"/>
  <c r="N99" i="3"/>
  <c r="M99" i="3"/>
  <c r="K99" i="3"/>
  <c r="I99" i="3"/>
  <c r="Q98" i="3"/>
  <c r="P98" i="3"/>
  <c r="K98" i="3"/>
  <c r="I98" i="3"/>
  <c r="G98" i="3"/>
  <c r="O98" i="3" s="1"/>
  <c r="F98" i="3"/>
  <c r="T100" i="3" s="1"/>
  <c r="E98" i="3"/>
  <c r="S98" i="3" s="1"/>
  <c r="C98" i="3"/>
  <c r="V99" i="3" s="1"/>
  <c r="V97" i="3"/>
  <c r="R97" i="3"/>
  <c r="Q97" i="3"/>
  <c r="P97" i="3"/>
  <c r="N97" i="3"/>
  <c r="M97" i="3"/>
  <c r="K97" i="3"/>
  <c r="I97" i="3"/>
  <c r="V96" i="3"/>
  <c r="R96" i="3"/>
  <c r="Q96" i="3"/>
  <c r="P96" i="3"/>
  <c r="N96" i="3"/>
  <c r="M96" i="3"/>
  <c r="K96" i="3"/>
  <c r="I96" i="3"/>
  <c r="V95" i="3"/>
  <c r="Q95" i="3"/>
  <c r="P95" i="3"/>
  <c r="K95" i="3"/>
  <c r="I95" i="3"/>
  <c r="G95" i="3"/>
  <c r="O97" i="3" s="1"/>
  <c r="F95" i="3"/>
  <c r="T97" i="3" s="1"/>
  <c r="E95" i="3"/>
  <c r="S97" i="3" s="1"/>
  <c r="R94" i="3"/>
  <c r="Q94" i="3"/>
  <c r="P94" i="3"/>
  <c r="N94" i="3"/>
  <c r="M94" i="3"/>
  <c r="K94" i="3"/>
  <c r="R93" i="3"/>
  <c r="Q93" i="3"/>
  <c r="P93" i="3"/>
  <c r="N93" i="3"/>
  <c r="M93" i="3"/>
  <c r="K93" i="3"/>
  <c r="I93" i="3"/>
  <c r="Q92" i="3"/>
  <c r="P92" i="3"/>
  <c r="K92" i="3"/>
  <c r="I92" i="3"/>
  <c r="F92" i="3"/>
  <c r="T92" i="3" s="1"/>
  <c r="E92" i="3"/>
  <c r="S93" i="3" s="1"/>
  <c r="C92" i="3"/>
  <c r="V93" i="3" s="1"/>
  <c r="V91" i="3"/>
  <c r="R91" i="3"/>
  <c r="Q91" i="3"/>
  <c r="P91" i="3"/>
  <c r="M91" i="3"/>
  <c r="K91" i="3"/>
  <c r="I91" i="3"/>
  <c r="V90" i="3"/>
  <c r="R90" i="3"/>
  <c r="Q90" i="3"/>
  <c r="P90" i="3"/>
  <c r="N90" i="3"/>
  <c r="M90" i="3"/>
  <c r="K90" i="3"/>
  <c r="A89" i="3" s="1"/>
  <c r="I90" i="3"/>
  <c r="V89" i="3"/>
  <c r="Q89" i="3"/>
  <c r="P89" i="3"/>
  <c r="I89" i="3"/>
  <c r="F89" i="3"/>
  <c r="T91" i="3" s="1"/>
  <c r="E89" i="3"/>
  <c r="S89" i="3" s="1"/>
  <c r="R88" i="3"/>
  <c r="Q88" i="3"/>
  <c r="P88" i="3"/>
  <c r="N88" i="3"/>
  <c r="M88" i="3"/>
  <c r="K88" i="3"/>
  <c r="I88" i="3"/>
  <c r="R87" i="3"/>
  <c r="Q87" i="3"/>
  <c r="P87" i="3"/>
  <c r="O87" i="3"/>
  <c r="N87" i="3"/>
  <c r="M87" i="3"/>
  <c r="K87" i="3"/>
  <c r="I87" i="3"/>
  <c r="Q86" i="3"/>
  <c r="P86" i="3"/>
  <c r="K86" i="3"/>
  <c r="I86" i="3"/>
  <c r="G86" i="3"/>
  <c r="O86" i="3" s="1"/>
  <c r="F86" i="3"/>
  <c r="T88" i="3" s="1"/>
  <c r="E86" i="3"/>
  <c r="S87" i="3" s="1"/>
  <c r="C86" i="3"/>
  <c r="V87" i="3" s="1"/>
  <c r="R85" i="3"/>
  <c r="Q85" i="3"/>
  <c r="P85" i="3"/>
  <c r="N85" i="3"/>
  <c r="M85" i="3"/>
  <c r="K85" i="3"/>
  <c r="I85" i="3"/>
  <c r="R84" i="3"/>
  <c r="Q84" i="3"/>
  <c r="P84" i="3"/>
  <c r="N84" i="3"/>
  <c r="M84" i="3"/>
  <c r="K84" i="3"/>
  <c r="I84" i="3"/>
  <c r="Q83" i="3"/>
  <c r="P83" i="3"/>
  <c r="K83" i="3"/>
  <c r="I83" i="3"/>
  <c r="G83" i="3"/>
  <c r="O83" i="3" s="1"/>
  <c r="F83" i="3"/>
  <c r="T85" i="3" s="1"/>
  <c r="E83" i="3"/>
  <c r="S85" i="3" s="1"/>
  <c r="C83" i="3"/>
  <c r="V85" i="3" s="1"/>
  <c r="R82" i="3"/>
  <c r="Q82" i="3"/>
  <c r="P82" i="3"/>
  <c r="N82" i="3"/>
  <c r="M82" i="3"/>
  <c r="K82" i="3"/>
  <c r="I82" i="3"/>
  <c r="R81" i="3"/>
  <c r="Q81" i="3"/>
  <c r="P81" i="3"/>
  <c r="N81" i="3"/>
  <c r="M81" i="3"/>
  <c r="K81" i="3"/>
  <c r="I81" i="3"/>
  <c r="Q80" i="3"/>
  <c r="P80" i="3"/>
  <c r="K80" i="3"/>
  <c r="I80" i="3"/>
  <c r="G80" i="3"/>
  <c r="F80" i="3"/>
  <c r="T82" i="3" s="1"/>
  <c r="E80" i="3"/>
  <c r="S81" i="3" s="1"/>
  <c r="C80" i="3"/>
  <c r="R79" i="3"/>
  <c r="Q79" i="3"/>
  <c r="P79" i="3"/>
  <c r="M79" i="3"/>
  <c r="K79" i="3"/>
  <c r="I79" i="3"/>
  <c r="R78" i="3"/>
  <c r="Q78" i="3"/>
  <c r="P78" i="3"/>
  <c r="N78" i="3"/>
  <c r="M78" i="3"/>
  <c r="K78" i="3"/>
  <c r="I78" i="3"/>
  <c r="Q77" i="3"/>
  <c r="P77" i="3"/>
  <c r="K77" i="3"/>
  <c r="I77" i="3"/>
  <c r="G77" i="3"/>
  <c r="O79" i="3" s="1"/>
  <c r="F77" i="3"/>
  <c r="T78" i="3" s="1"/>
  <c r="E77" i="3"/>
  <c r="C77" i="3"/>
  <c r="V78" i="3" s="1"/>
  <c r="R76" i="3"/>
  <c r="Q76" i="3"/>
  <c r="P76" i="3"/>
  <c r="N76" i="3"/>
  <c r="M76" i="3"/>
  <c r="K76" i="3"/>
  <c r="I76" i="3"/>
  <c r="R75" i="3"/>
  <c r="Q75" i="3"/>
  <c r="P75" i="3"/>
  <c r="N75" i="3"/>
  <c r="M75" i="3"/>
  <c r="K75" i="3"/>
  <c r="I75" i="3"/>
  <c r="Q74" i="3"/>
  <c r="P74" i="3"/>
  <c r="K74" i="3"/>
  <c r="I74" i="3"/>
  <c r="G74" i="3"/>
  <c r="F74" i="3"/>
  <c r="T76" i="3" s="1"/>
  <c r="E74" i="3"/>
  <c r="S76" i="3" s="1"/>
  <c r="C74" i="3"/>
  <c r="V75" i="3" s="1"/>
  <c r="R73" i="3"/>
  <c r="Q73" i="3"/>
  <c r="P73" i="3"/>
  <c r="N73" i="3"/>
  <c r="M73" i="3"/>
  <c r="K73" i="3"/>
  <c r="I73" i="3"/>
  <c r="R72" i="3"/>
  <c r="Q72" i="3"/>
  <c r="P72" i="3"/>
  <c r="N72" i="3"/>
  <c r="M72" i="3"/>
  <c r="K72" i="3"/>
  <c r="I72" i="3"/>
  <c r="Q71" i="3"/>
  <c r="P71" i="3"/>
  <c r="K71" i="3"/>
  <c r="I71" i="3"/>
  <c r="G71" i="3"/>
  <c r="O73" i="3" s="1"/>
  <c r="F71" i="3"/>
  <c r="T73" i="3" s="1"/>
  <c r="E71" i="3"/>
  <c r="S73" i="3" s="1"/>
  <c r="C71" i="3"/>
  <c r="V73" i="3" s="1"/>
  <c r="R70" i="3"/>
  <c r="Q70" i="3"/>
  <c r="P70" i="3"/>
  <c r="N70" i="3"/>
  <c r="M70" i="3"/>
  <c r="K70" i="3"/>
  <c r="I70" i="3"/>
  <c r="R69" i="3"/>
  <c r="Q69" i="3"/>
  <c r="P69" i="3"/>
  <c r="N69" i="3"/>
  <c r="M69" i="3"/>
  <c r="K69" i="3"/>
  <c r="I69" i="3"/>
  <c r="Q68" i="3"/>
  <c r="P68" i="3"/>
  <c r="K68" i="3"/>
  <c r="I68" i="3"/>
  <c r="G68" i="3"/>
  <c r="F68" i="3"/>
  <c r="T70" i="3" s="1"/>
  <c r="E68" i="3"/>
  <c r="S70" i="3" s="1"/>
  <c r="C68" i="3"/>
  <c r="V69" i="3" s="1"/>
  <c r="R67" i="3"/>
  <c r="Q67" i="3"/>
  <c r="P67" i="3"/>
  <c r="N67" i="3"/>
  <c r="M67" i="3"/>
  <c r="K67" i="3"/>
  <c r="I67" i="3"/>
  <c r="R66" i="3"/>
  <c r="Q66" i="3"/>
  <c r="P66" i="3"/>
  <c r="M66" i="3"/>
  <c r="K66" i="3"/>
  <c r="T65" i="3"/>
  <c r="Q65" i="3"/>
  <c r="P65" i="3"/>
  <c r="K65" i="3"/>
  <c r="I65" i="3"/>
  <c r="F65" i="3"/>
  <c r="T67" i="3" s="1"/>
  <c r="E65" i="3"/>
  <c r="S67" i="3" s="1"/>
  <c r="C65" i="3"/>
  <c r="R64" i="3"/>
  <c r="Q64" i="3"/>
  <c r="P64" i="3"/>
  <c r="N64" i="3"/>
  <c r="M64" i="3"/>
  <c r="K64" i="3"/>
  <c r="I64" i="3"/>
  <c r="R63" i="3"/>
  <c r="Q63" i="3"/>
  <c r="P63" i="3"/>
  <c r="N63" i="3"/>
  <c r="M63" i="3"/>
  <c r="K63" i="3"/>
  <c r="I63" i="3"/>
  <c r="Q62" i="3"/>
  <c r="P62" i="3"/>
  <c r="K62" i="3"/>
  <c r="I62" i="3"/>
  <c r="G62" i="3"/>
  <c r="O64" i="3" s="1"/>
  <c r="F62" i="3"/>
  <c r="T62" i="3" s="1"/>
  <c r="E62" i="3"/>
  <c r="S64" i="3" s="1"/>
  <c r="C62" i="3"/>
  <c r="V64" i="3" s="1"/>
  <c r="R61" i="3"/>
  <c r="Q61" i="3"/>
  <c r="P61" i="3"/>
  <c r="N61" i="3"/>
  <c r="M61" i="3"/>
  <c r="K61" i="3"/>
  <c r="I61" i="3"/>
  <c r="R60" i="3"/>
  <c r="Q60" i="3"/>
  <c r="P60" i="3"/>
  <c r="N60" i="3"/>
  <c r="M60" i="3"/>
  <c r="K60" i="3"/>
  <c r="I60" i="3"/>
  <c r="Q59" i="3"/>
  <c r="P59" i="3"/>
  <c r="K59" i="3"/>
  <c r="I59" i="3"/>
  <c r="G59" i="3"/>
  <c r="F59" i="3"/>
  <c r="T61" i="3" s="1"/>
  <c r="E59" i="3"/>
  <c r="S61" i="3" s="1"/>
  <c r="C59" i="3"/>
  <c r="V59" i="3" s="1"/>
  <c r="R58" i="3"/>
  <c r="Q58" i="3"/>
  <c r="P58" i="3"/>
  <c r="N58" i="3"/>
  <c r="M58" i="3"/>
  <c r="K58" i="3"/>
  <c r="I58" i="3"/>
  <c r="R57" i="3"/>
  <c r="Q57" i="3"/>
  <c r="P57" i="3"/>
  <c r="M57" i="3"/>
  <c r="K57" i="3"/>
  <c r="I57" i="3"/>
  <c r="Q56" i="3"/>
  <c r="P56" i="3"/>
  <c r="K56" i="3"/>
  <c r="I56" i="3"/>
  <c r="G56" i="3"/>
  <c r="O58" i="3" s="1"/>
  <c r="F56" i="3"/>
  <c r="T58" i="3" s="1"/>
  <c r="E56" i="3"/>
  <c r="S58" i="3" s="1"/>
  <c r="C56" i="3"/>
  <c r="V56" i="3" s="1"/>
  <c r="R55" i="3"/>
  <c r="Q55" i="3"/>
  <c r="P55" i="3"/>
  <c r="N55" i="3"/>
  <c r="M55" i="3"/>
  <c r="K55" i="3"/>
  <c r="I55" i="3"/>
  <c r="R54" i="3"/>
  <c r="Q54" i="3"/>
  <c r="P54" i="3"/>
  <c r="N54" i="3"/>
  <c r="M54" i="3"/>
  <c r="K54" i="3"/>
  <c r="I54" i="3"/>
  <c r="Q53" i="3"/>
  <c r="P53" i="3"/>
  <c r="K53" i="3"/>
  <c r="I53" i="3"/>
  <c r="G53" i="3"/>
  <c r="O53" i="3" s="1"/>
  <c r="F53" i="3"/>
  <c r="T55" i="3" s="1"/>
  <c r="E53" i="3"/>
  <c r="S55" i="3" s="1"/>
  <c r="C53" i="3"/>
  <c r="V54" i="3" s="1"/>
  <c r="R52" i="3"/>
  <c r="Q52" i="3"/>
  <c r="P52" i="3"/>
  <c r="N52" i="3"/>
  <c r="M52" i="3"/>
  <c r="K52" i="3"/>
  <c r="I52" i="3"/>
  <c r="R51" i="3"/>
  <c r="Q51" i="3"/>
  <c r="P51" i="3"/>
  <c r="N51" i="3"/>
  <c r="M51" i="3"/>
  <c r="K51" i="3"/>
  <c r="I51" i="3"/>
  <c r="Q50" i="3"/>
  <c r="P50" i="3"/>
  <c r="K50" i="3"/>
  <c r="I50" i="3"/>
  <c r="G50" i="3"/>
  <c r="O51" i="3" s="1"/>
  <c r="F50" i="3"/>
  <c r="T52" i="3" s="1"/>
  <c r="E50" i="3"/>
  <c r="S51" i="3" s="1"/>
  <c r="C50" i="3"/>
  <c r="V52" i="3" s="1"/>
  <c r="R49" i="3"/>
  <c r="Q49" i="3"/>
  <c r="P49" i="3"/>
  <c r="N49" i="3"/>
  <c r="M49" i="3"/>
  <c r="K49" i="3"/>
  <c r="I49" i="3"/>
  <c r="R48" i="3"/>
  <c r="Q48" i="3"/>
  <c r="P48" i="3"/>
  <c r="N48" i="3"/>
  <c r="M48" i="3"/>
  <c r="K48" i="3"/>
  <c r="I48" i="3"/>
  <c r="T47" i="3"/>
  <c r="Q47" i="3"/>
  <c r="P47" i="3"/>
  <c r="K47" i="3"/>
  <c r="I47" i="3"/>
  <c r="G47" i="3"/>
  <c r="O47" i="3" s="1"/>
  <c r="F47" i="3"/>
  <c r="T48" i="3" s="1"/>
  <c r="E47" i="3"/>
  <c r="S49" i="3" s="1"/>
  <c r="C47" i="3"/>
  <c r="V49" i="3" s="1"/>
  <c r="R46" i="3"/>
  <c r="Q46" i="3"/>
  <c r="P46" i="3"/>
  <c r="N46" i="3"/>
  <c r="M46" i="3"/>
  <c r="K46" i="3"/>
  <c r="I46" i="3"/>
  <c r="R45" i="3"/>
  <c r="Q45" i="3"/>
  <c r="P45" i="3"/>
  <c r="M45" i="3"/>
  <c r="K45" i="3"/>
  <c r="I45" i="3"/>
  <c r="Q44" i="3"/>
  <c r="P44" i="3"/>
  <c r="K44" i="3"/>
  <c r="I44" i="3"/>
  <c r="G44" i="3"/>
  <c r="O44" i="3" s="1"/>
  <c r="F44" i="3"/>
  <c r="T44" i="3" s="1"/>
  <c r="E44" i="3"/>
  <c r="S46" i="3" s="1"/>
  <c r="C44" i="3"/>
  <c r="V45" i="3" s="1"/>
  <c r="R43" i="3"/>
  <c r="Q43" i="3"/>
  <c r="P43" i="3"/>
  <c r="N43" i="3"/>
  <c r="M43" i="3"/>
  <c r="K43" i="3"/>
  <c r="I43" i="3"/>
  <c r="R42" i="3"/>
  <c r="Q42" i="3"/>
  <c r="P42" i="3"/>
  <c r="N42" i="3"/>
  <c r="M42" i="3"/>
  <c r="K42" i="3"/>
  <c r="I42" i="3"/>
  <c r="Q41" i="3"/>
  <c r="P41" i="3"/>
  <c r="K41" i="3"/>
  <c r="I41" i="3"/>
  <c r="G41" i="3"/>
  <c r="O42" i="3" s="1"/>
  <c r="F41" i="3"/>
  <c r="T43" i="3" s="1"/>
  <c r="E41" i="3"/>
  <c r="S42" i="3" s="1"/>
  <c r="C41" i="3"/>
  <c r="V43" i="3" s="1"/>
  <c r="R40" i="3"/>
  <c r="Q40" i="3"/>
  <c r="P40" i="3"/>
  <c r="N40" i="3"/>
  <c r="M40" i="3"/>
  <c r="K40" i="3"/>
  <c r="I40" i="3"/>
  <c r="R39" i="3"/>
  <c r="Q39" i="3"/>
  <c r="P39" i="3"/>
  <c r="N39" i="3"/>
  <c r="M39" i="3"/>
  <c r="K39" i="3"/>
  <c r="I39" i="3"/>
  <c r="Q38" i="3"/>
  <c r="P38" i="3"/>
  <c r="K38" i="3"/>
  <c r="I38" i="3"/>
  <c r="G38" i="3"/>
  <c r="O38" i="3" s="1"/>
  <c r="F38" i="3"/>
  <c r="T40" i="3" s="1"/>
  <c r="E38" i="3"/>
  <c r="S40" i="3" s="1"/>
  <c r="C38" i="3"/>
  <c r="V38" i="3" s="1"/>
  <c r="R37" i="3"/>
  <c r="Q37" i="3"/>
  <c r="P37" i="3"/>
  <c r="N37" i="3"/>
  <c r="M37" i="3"/>
  <c r="K37" i="3"/>
  <c r="I37" i="3"/>
  <c r="R36" i="3"/>
  <c r="Q36" i="3"/>
  <c r="P36" i="3"/>
  <c r="N36" i="3"/>
  <c r="M36" i="3"/>
  <c r="K36" i="3"/>
  <c r="I36" i="3"/>
  <c r="Q35" i="3"/>
  <c r="P35" i="3"/>
  <c r="K35" i="3"/>
  <c r="I35" i="3"/>
  <c r="G35" i="3"/>
  <c r="O36" i="3" s="1"/>
  <c r="F35" i="3"/>
  <c r="T36" i="3" s="1"/>
  <c r="E35" i="3"/>
  <c r="S35" i="3" s="1"/>
  <c r="C35" i="3"/>
  <c r="V37" i="3" s="1"/>
  <c r="R34" i="3"/>
  <c r="Q34" i="3"/>
  <c r="P34" i="3"/>
  <c r="N34" i="3"/>
  <c r="M34" i="3"/>
  <c r="K34" i="3"/>
  <c r="I34" i="3"/>
  <c r="R33" i="3"/>
  <c r="Q33" i="3"/>
  <c r="P33" i="3"/>
  <c r="N33" i="3"/>
  <c r="M33" i="3"/>
  <c r="K33" i="3"/>
  <c r="I33" i="3"/>
  <c r="Q32" i="3"/>
  <c r="P32" i="3"/>
  <c r="K32" i="3"/>
  <c r="I32" i="3"/>
  <c r="G32" i="3"/>
  <c r="O32" i="3" s="1"/>
  <c r="F32" i="3"/>
  <c r="T34" i="3" s="1"/>
  <c r="E32" i="3"/>
  <c r="S33" i="3" s="1"/>
  <c r="C32" i="3"/>
  <c r="V34" i="3" s="1"/>
  <c r="R31" i="3"/>
  <c r="Q31" i="3"/>
  <c r="P31" i="3"/>
  <c r="N31" i="3"/>
  <c r="M31" i="3"/>
  <c r="K31" i="3"/>
  <c r="I31" i="3"/>
  <c r="R30" i="3"/>
  <c r="Q30" i="3"/>
  <c r="P30" i="3"/>
  <c r="N30" i="3"/>
  <c r="M30" i="3"/>
  <c r="K30" i="3"/>
  <c r="I30" i="3"/>
  <c r="Q29" i="3"/>
  <c r="P29" i="3"/>
  <c r="K29" i="3"/>
  <c r="I29" i="3"/>
  <c r="G29" i="3"/>
  <c r="O29" i="3" s="1"/>
  <c r="F29" i="3"/>
  <c r="T29" i="3" s="1"/>
  <c r="E29" i="3"/>
  <c r="S29" i="3" s="1"/>
  <c r="C29" i="3"/>
  <c r="V31" i="3" s="1"/>
  <c r="R28" i="3"/>
  <c r="Q28" i="3"/>
  <c r="P28" i="3"/>
  <c r="N28" i="3"/>
  <c r="M28" i="3"/>
  <c r="K28" i="3"/>
  <c r="I28" i="3"/>
  <c r="R27" i="3"/>
  <c r="Q27" i="3"/>
  <c r="P27" i="3"/>
  <c r="N27" i="3"/>
  <c r="M27" i="3"/>
  <c r="K27" i="3"/>
  <c r="I27" i="3"/>
  <c r="Q26" i="3"/>
  <c r="P26" i="3"/>
  <c r="K26" i="3"/>
  <c r="I26" i="3"/>
  <c r="G26" i="3"/>
  <c r="O26" i="3" s="1"/>
  <c r="F26" i="3"/>
  <c r="T28" i="3" s="1"/>
  <c r="E26" i="3"/>
  <c r="S26" i="3" s="1"/>
  <c r="C26" i="3"/>
  <c r="V28" i="3" s="1"/>
  <c r="R25" i="3"/>
  <c r="Q25" i="3"/>
  <c r="P25" i="3"/>
  <c r="N25" i="3"/>
  <c r="M25" i="3"/>
  <c r="K25" i="3"/>
  <c r="I25" i="3"/>
  <c r="R24" i="3"/>
  <c r="Q24" i="3"/>
  <c r="P24" i="3"/>
  <c r="N24" i="3"/>
  <c r="M24" i="3"/>
  <c r="K24" i="3"/>
  <c r="I24" i="3"/>
  <c r="Q23" i="3"/>
  <c r="P23" i="3"/>
  <c r="K23" i="3"/>
  <c r="I23" i="3"/>
  <c r="G23" i="3"/>
  <c r="O25" i="3" s="1"/>
  <c r="F23" i="3"/>
  <c r="T23" i="3" s="1"/>
  <c r="E23" i="3"/>
  <c r="S25" i="3" s="1"/>
  <c r="C23" i="3"/>
  <c r="V25" i="3" s="1"/>
  <c r="R22" i="3"/>
  <c r="Q22" i="3"/>
  <c r="P22" i="3"/>
  <c r="N22" i="3"/>
  <c r="M22" i="3"/>
  <c r="K22" i="3"/>
  <c r="I22" i="3"/>
  <c r="R21" i="3"/>
  <c r="Q21" i="3"/>
  <c r="P21" i="3"/>
  <c r="N21" i="3"/>
  <c r="M21" i="3"/>
  <c r="K21" i="3"/>
  <c r="I21" i="3"/>
  <c r="Q20" i="3"/>
  <c r="P20" i="3"/>
  <c r="K20" i="3"/>
  <c r="I20" i="3"/>
  <c r="G20" i="3"/>
  <c r="O20" i="3" s="1"/>
  <c r="F20" i="3"/>
  <c r="T22" i="3" s="1"/>
  <c r="E20" i="3"/>
  <c r="S21" i="3" s="1"/>
  <c r="C20" i="3"/>
  <c r="V21" i="3" s="1"/>
  <c r="R19" i="3"/>
  <c r="Q19" i="3"/>
  <c r="P19" i="3"/>
  <c r="N19" i="3"/>
  <c r="M19" i="3"/>
  <c r="K19" i="3"/>
  <c r="I19" i="3"/>
  <c r="R18" i="3"/>
  <c r="Q18" i="3"/>
  <c r="P18" i="3"/>
  <c r="N18" i="3"/>
  <c r="M18" i="3"/>
  <c r="K18" i="3"/>
  <c r="I18" i="3"/>
  <c r="Q17" i="3"/>
  <c r="P17" i="3"/>
  <c r="K17" i="3"/>
  <c r="I17" i="3"/>
  <c r="G17" i="3"/>
  <c r="O18" i="3" s="1"/>
  <c r="F17" i="3"/>
  <c r="T19" i="3" s="1"/>
  <c r="E17" i="3"/>
  <c r="S18" i="3" s="1"/>
  <c r="C17" i="3"/>
  <c r="V19" i="3" s="1"/>
  <c r="R16" i="3"/>
  <c r="Q16" i="3"/>
  <c r="P16" i="3"/>
  <c r="N16" i="3"/>
  <c r="M16" i="3"/>
  <c r="R15" i="3"/>
  <c r="Q15" i="3"/>
  <c r="P15" i="3"/>
  <c r="N15" i="3"/>
  <c r="M15" i="3"/>
  <c r="Q14" i="3"/>
  <c r="P14" i="3"/>
  <c r="K14" i="3"/>
  <c r="I14" i="3"/>
  <c r="G14" i="3"/>
  <c r="O14" i="3" s="1"/>
  <c r="F14" i="3"/>
  <c r="T16" i="3" s="1"/>
  <c r="E14" i="3"/>
  <c r="C14" i="3"/>
  <c r="V15" i="3" s="1"/>
  <c r="R13" i="3"/>
  <c r="Q13" i="3"/>
  <c r="P13" i="3"/>
  <c r="N13" i="3"/>
  <c r="M13" i="3"/>
  <c r="R12" i="3"/>
  <c r="Q12" i="3"/>
  <c r="P12" i="3"/>
  <c r="N12" i="3"/>
  <c r="M12" i="3"/>
  <c r="Q11" i="3"/>
  <c r="P11" i="3"/>
  <c r="K11" i="3"/>
  <c r="I11" i="3"/>
  <c r="G11" i="3"/>
  <c r="O11" i="3" s="1"/>
  <c r="F11" i="3"/>
  <c r="T13" i="3" s="1"/>
  <c r="E11" i="3"/>
  <c r="K13" i="3" s="1"/>
  <c r="C11" i="3"/>
  <c r="V13" i="3" s="1"/>
  <c r="R10" i="3"/>
  <c r="Q10" i="3"/>
  <c r="P10" i="3"/>
  <c r="N10" i="3"/>
  <c r="M10" i="3"/>
  <c r="R9" i="3"/>
  <c r="Q9" i="3"/>
  <c r="P9" i="3"/>
  <c r="N9" i="3"/>
  <c r="M9" i="3"/>
  <c r="Q8" i="3"/>
  <c r="P8" i="3"/>
  <c r="K8" i="3"/>
  <c r="I8" i="3"/>
  <c r="G8" i="3"/>
  <c r="O9" i="3" s="1"/>
  <c r="F8" i="3"/>
  <c r="T10" i="3" s="1"/>
  <c r="E8" i="3"/>
  <c r="S10" i="3" s="1"/>
  <c r="C8" i="3"/>
  <c r="V10" i="3" s="1"/>
  <c r="R7" i="3"/>
  <c r="Q7" i="3"/>
  <c r="P7" i="3"/>
  <c r="N7" i="3"/>
  <c r="M7" i="3"/>
  <c r="R6" i="3"/>
  <c r="Q6" i="3"/>
  <c r="P6" i="3"/>
  <c r="N6" i="3"/>
  <c r="M6" i="3"/>
  <c r="K6" i="3"/>
  <c r="I6" i="3"/>
  <c r="Q5" i="3"/>
  <c r="P5" i="3"/>
  <c r="G5" i="3"/>
  <c r="O5" i="3" s="1"/>
  <c r="F5" i="3"/>
  <c r="T7" i="3" s="1"/>
  <c r="E5" i="3"/>
  <c r="K7" i="3" s="1"/>
  <c r="C5" i="3"/>
  <c r="R4" i="3"/>
  <c r="Q4" i="3"/>
  <c r="P4" i="3"/>
  <c r="N4" i="3"/>
  <c r="M4" i="3"/>
  <c r="K4" i="3"/>
  <c r="U4" i="3" s="1"/>
  <c r="I4" i="3"/>
  <c r="R3" i="3"/>
  <c r="Q3" i="3"/>
  <c r="P3" i="3"/>
  <c r="N3" i="3"/>
  <c r="M3" i="3"/>
  <c r="K3" i="3"/>
  <c r="U3" i="3" s="1"/>
  <c r="I3" i="3"/>
  <c r="Q2" i="3"/>
  <c r="P2" i="3"/>
  <c r="K2" i="3"/>
  <c r="U2" i="3" s="1"/>
  <c r="I2" i="3"/>
  <c r="O2" i="3"/>
  <c r="F2" i="3"/>
  <c r="T4" i="3" s="1"/>
  <c r="E2" i="3"/>
  <c r="S2" i="3" s="1"/>
  <c r="C2" i="3"/>
  <c r="V4" i="3" s="1"/>
  <c r="A68" i="3" l="1"/>
  <c r="U70" i="3" s="1"/>
  <c r="O150" i="3"/>
  <c r="A29" i="3"/>
  <c r="U30" i="3" s="1"/>
  <c r="A35" i="3"/>
  <c r="U37" i="3" s="1"/>
  <c r="A128" i="3"/>
  <c r="U129" i="3" s="1"/>
  <c r="O234" i="3"/>
  <c r="A236" i="3"/>
  <c r="U238" i="3" s="1"/>
  <c r="O119" i="3"/>
  <c r="A20" i="3"/>
  <c r="U20" i="3" s="1"/>
  <c r="O102" i="3"/>
  <c r="A140" i="3"/>
  <c r="U140" i="3" s="1"/>
  <c r="A146" i="3"/>
  <c r="U148" i="3" s="1"/>
  <c r="V225" i="3"/>
  <c r="V226" i="3"/>
  <c r="O251" i="3"/>
  <c r="O276" i="3"/>
  <c r="O88" i="3"/>
  <c r="A41" i="3"/>
  <c r="U41" i="3" s="1"/>
  <c r="T83" i="3"/>
  <c r="S138" i="3"/>
  <c r="S139" i="3"/>
  <c r="O253" i="3"/>
  <c r="O3" i="3"/>
  <c r="O4" i="3"/>
  <c r="A131" i="3"/>
  <c r="U133" i="3" s="1"/>
  <c r="O147" i="3"/>
  <c r="O288" i="3"/>
  <c r="A290" i="3"/>
  <c r="U292" i="3" s="1"/>
  <c r="A296" i="3"/>
  <c r="U297" i="3" s="1"/>
  <c r="O52" i="3"/>
  <c r="T66" i="3"/>
  <c r="O95" i="3"/>
  <c r="O185" i="3"/>
  <c r="S213" i="3"/>
  <c r="O225" i="3"/>
  <c r="O270" i="3"/>
  <c r="O271" i="3"/>
  <c r="O126" i="3"/>
  <c r="S170" i="3"/>
  <c r="S171" i="3"/>
  <c r="O224" i="3"/>
  <c r="S242" i="3"/>
  <c r="O244" i="3"/>
  <c r="A254" i="3"/>
  <c r="U254" i="3" s="1"/>
  <c r="O257" i="3"/>
  <c r="V53" i="3"/>
  <c r="V98" i="3"/>
  <c r="V212" i="3"/>
  <c r="S36" i="3"/>
  <c r="V70" i="3"/>
  <c r="O101" i="3"/>
  <c r="O108" i="3"/>
  <c r="T108" i="3"/>
  <c r="T109" i="3"/>
  <c r="V122" i="3"/>
  <c r="S132" i="3"/>
  <c r="O149" i="3"/>
  <c r="S156" i="3"/>
  <c r="S162" i="3"/>
  <c r="O174" i="3"/>
  <c r="T174" i="3"/>
  <c r="T175" i="3"/>
  <c r="O184" i="3"/>
  <c r="V184" i="3"/>
  <c r="V214" i="3"/>
  <c r="O265" i="3"/>
  <c r="O28" i="3"/>
  <c r="S22" i="3"/>
  <c r="O34" i="3"/>
  <c r="T42" i="3"/>
  <c r="V44" i="3"/>
  <c r="O45" i="3"/>
  <c r="O78" i="3"/>
  <c r="O96" i="3"/>
  <c r="S96" i="3"/>
  <c r="O130" i="3"/>
  <c r="O143" i="3"/>
  <c r="T156" i="3"/>
  <c r="S157" i="3"/>
  <c r="O160" i="3"/>
  <c r="S163" i="3"/>
  <c r="V176" i="3"/>
  <c r="V177" i="3"/>
  <c r="S180" i="3"/>
  <c r="V194" i="3"/>
  <c r="O198" i="3"/>
  <c r="O233" i="3"/>
  <c r="S241" i="3"/>
  <c r="T276" i="3"/>
  <c r="V50" i="3"/>
  <c r="O136" i="3"/>
  <c r="O301" i="3"/>
  <c r="T18" i="3"/>
  <c r="V20" i="3"/>
  <c r="S30" i="3"/>
  <c r="V55" i="3"/>
  <c r="V146" i="3"/>
  <c r="O178" i="3"/>
  <c r="O197" i="3"/>
  <c r="O204" i="3"/>
  <c r="T204" i="3"/>
  <c r="T205" i="3"/>
  <c r="V219" i="3"/>
  <c r="V220" i="3"/>
  <c r="S231" i="3"/>
  <c r="S232" i="3"/>
  <c r="S239" i="3"/>
  <c r="T241" i="3"/>
  <c r="O258" i="3"/>
  <c r="O263" i="3"/>
  <c r="A209" i="3"/>
  <c r="U209" i="3" s="1"/>
  <c r="A278" i="3"/>
  <c r="U280" i="3" s="1"/>
  <c r="A182" i="3"/>
  <c r="U184" i="3" s="1"/>
  <c r="A188" i="3"/>
  <c r="U188" i="3" s="1"/>
  <c r="A26" i="3"/>
  <c r="U26" i="3" s="1"/>
  <c r="A38" i="3"/>
  <c r="U38" i="3" s="1"/>
  <c r="A65" i="3"/>
  <c r="U66" i="3" s="1"/>
  <c r="K5" i="3"/>
  <c r="A5" i="3" s="1"/>
  <c r="U7" i="3" s="1"/>
  <c r="I5" i="3"/>
  <c r="A272" i="3"/>
  <c r="U272" i="3" s="1"/>
  <c r="A137" i="3"/>
  <c r="U139" i="3" s="1"/>
  <c r="A53" i="3"/>
  <c r="U54" i="3" s="1"/>
  <c r="A74" i="3"/>
  <c r="U76" i="3" s="1"/>
  <c r="A86" i="3"/>
  <c r="U87" i="3" s="1"/>
  <c r="A155" i="3"/>
  <c r="U157" i="3" s="1"/>
  <c r="A164" i="3"/>
  <c r="U166" i="3" s="1"/>
  <c r="A176" i="3"/>
  <c r="U176" i="3" s="1"/>
  <c r="A185" i="3"/>
  <c r="U187" i="3" s="1"/>
  <c r="A275" i="3"/>
  <c r="U277" i="3" s="1"/>
  <c r="A32" i="3"/>
  <c r="U34" i="3" s="1"/>
  <c r="A59" i="3"/>
  <c r="U60" i="3" s="1"/>
  <c r="A113" i="3"/>
  <c r="U115" i="3" s="1"/>
  <c r="A170" i="3"/>
  <c r="U170" i="3" s="1"/>
  <c r="A173" i="3"/>
  <c r="U175" i="3" s="1"/>
  <c r="A266" i="3"/>
  <c r="U268" i="3" s="1"/>
  <c r="A161" i="3"/>
  <c r="U163" i="3" s="1"/>
  <c r="A50" i="3"/>
  <c r="U50" i="3" s="1"/>
  <c r="A116" i="3"/>
  <c r="U116" i="3" s="1"/>
  <c r="A122" i="3"/>
  <c r="U122" i="3" s="1"/>
  <c r="A134" i="3"/>
  <c r="U136" i="3" s="1"/>
  <c r="A158" i="3"/>
  <c r="U160" i="3" s="1"/>
  <c r="A179" i="3"/>
  <c r="U180" i="3" s="1"/>
  <c r="A260" i="3"/>
  <c r="U261" i="3" s="1"/>
  <c r="A221" i="3"/>
  <c r="U223" i="3" s="1"/>
  <c r="A284" i="3"/>
  <c r="U286" i="3" s="1"/>
  <c r="V106" i="3"/>
  <c r="V105" i="3"/>
  <c r="V104" i="3"/>
  <c r="V202" i="3"/>
  <c r="V201" i="3"/>
  <c r="V200" i="3"/>
  <c r="V236" i="3"/>
  <c r="O10" i="3"/>
  <c r="A17" i="3"/>
  <c r="U17" i="3" s="1"/>
  <c r="S20" i="3"/>
  <c r="A23" i="3"/>
  <c r="U24" i="3" s="1"/>
  <c r="O24" i="3"/>
  <c r="S24" i="3"/>
  <c r="T30" i="3"/>
  <c r="S31" i="3"/>
  <c r="S37" i="3"/>
  <c r="O41" i="3"/>
  <c r="T45" i="3"/>
  <c r="T46" i="3"/>
  <c r="V47" i="3"/>
  <c r="V48" i="3"/>
  <c r="T49" i="3"/>
  <c r="O50" i="3"/>
  <c r="T51" i="3"/>
  <c r="O57" i="3"/>
  <c r="S57" i="3"/>
  <c r="O63" i="3"/>
  <c r="S63" i="3"/>
  <c r="S66" i="3"/>
  <c r="O72" i="3"/>
  <c r="S72" i="3"/>
  <c r="T77" i="3"/>
  <c r="T79" i="3"/>
  <c r="O77" i="3"/>
  <c r="A80" i="3"/>
  <c r="U81" i="3" s="1"/>
  <c r="A83" i="3"/>
  <c r="U83" i="3" s="1"/>
  <c r="T89" i="3"/>
  <c r="S91" i="3"/>
  <c r="A92" i="3"/>
  <c r="U93" i="3" s="1"/>
  <c r="S118" i="3"/>
  <c r="S116" i="3"/>
  <c r="S126" i="3"/>
  <c r="O132" i="3"/>
  <c r="S147" i="3"/>
  <c r="S148" i="3"/>
  <c r="O162" i="3"/>
  <c r="O161" i="3"/>
  <c r="O170" i="3"/>
  <c r="O171" i="3"/>
  <c r="V183" i="3"/>
  <c r="S186" i="3"/>
  <c r="S187" i="3"/>
  <c r="O220" i="3"/>
  <c r="A233" i="3"/>
  <c r="U233" i="3" s="1"/>
  <c r="V237" i="3"/>
  <c r="O247" i="3"/>
  <c r="O245" i="3"/>
  <c r="O246" i="3"/>
  <c r="A248" i="3"/>
  <c r="U250" i="3" s="1"/>
  <c r="V81" i="3"/>
  <c r="V82" i="3"/>
  <c r="V80" i="3"/>
  <c r="S142" i="3"/>
  <c r="S140" i="3"/>
  <c r="V154" i="3"/>
  <c r="V153" i="3"/>
  <c r="V152" i="3"/>
  <c r="T179" i="3"/>
  <c r="T181" i="3"/>
  <c r="T180" i="3"/>
  <c r="S203" i="3"/>
  <c r="S204" i="3"/>
  <c r="O206" i="3"/>
  <c r="O208" i="3"/>
  <c r="O239" i="3"/>
  <c r="O240" i="3"/>
  <c r="T253" i="3"/>
  <c r="T252" i="3"/>
  <c r="O283" i="3"/>
  <c r="O281" i="3"/>
  <c r="O282" i="3"/>
  <c r="O8" i="3"/>
  <c r="O15" i="3"/>
  <c r="O17" i="3"/>
  <c r="O23" i="3"/>
  <c r="T24" i="3"/>
  <c r="T25" i="3"/>
  <c r="T31" i="3"/>
  <c r="O35" i="3"/>
  <c r="V46" i="3"/>
  <c r="V51" i="3"/>
  <c r="O56" i="3"/>
  <c r="V60" i="3"/>
  <c r="O62" i="3"/>
  <c r="S65" i="3"/>
  <c r="O71" i="3"/>
  <c r="T72" i="3"/>
  <c r="V76" i="3"/>
  <c r="A143" i="3"/>
  <c r="U143" i="3" s="1"/>
  <c r="O168" i="3"/>
  <c r="O167" i="3"/>
  <c r="V171" i="3"/>
  <c r="V170" i="3"/>
  <c r="T212" i="3"/>
  <c r="T214" i="3"/>
  <c r="O212" i="3"/>
  <c r="O213" i="3"/>
  <c r="O218" i="3"/>
  <c r="V222" i="3"/>
  <c r="V221" i="3"/>
  <c r="O231" i="3"/>
  <c r="T234" i="3"/>
  <c r="T235" i="3"/>
  <c r="A257" i="3"/>
  <c r="U257" i="3" s="1"/>
  <c r="T258" i="3"/>
  <c r="T264" i="3"/>
  <c r="T301" i="3"/>
  <c r="T300" i="3"/>
  <c r="O299" i="3"/>
  <c r="S45" i="3"/>
  <c r="S79" i="3"/>
  <c r="S78" i="3"/>
  <c r="S107" i="3"/>
  <c r="S108" i="3"/>
  <c r="O110" i="3"/>
  <c r="O112" i="3"/>
  <c r="V7" i="3"/>
  <c r="V14" i="3"/>
  <c r="V16" i="3"/>
  <c r="O22" i="3"/>
  <c r="V26" i="3"/>
  <c r="V27" i="3"/>
  <c r="S32" i="3"/>
  <c r="S38" i="3"/>
  <c r="S39" i="3"/>
  <c r="S44" i="3"/>
  <c r="A44" i="3"/>
  <c r="U44" i="3" s="1"/>
  <c r="A47" i="3"/>
  <c r="U47" i="3" s="1"/>
  <c r="V61" i="3"/>
  <c r="V79" i="3"/>
  <c r="O82" i="3"/>
  <c r="O81" i="3"/>
  <c r="O80" i="3"/>
  <c r="S100" i="3"/>
  <c r="S99" i="3"/>
  <c r="A98" i="3"/>
  <c r="U98" i="3" s="1"/>
  <c r="A101" i="3"/>
  <c r="U101" i="3" s="1"/>
  <c r="T102" i="3"/>
  <c r="T103" i="3"/>
  <c r="O104" i="3"/>
  <c r="O106" i="3"/>
  <c r="S109" i="3"/>
  <c r="S114" i="3"/>
  <c r="S115" i="3"/>
  <c r="S141" i="3"/>
  <c r="T150" i="3"/>
  <c r="T151" i="3"/>
  <c r="O152" i="3"/>
  <c r="O154" i="3"/>
  <c r="S190" i="3"/>
  <c r="S189" i="3"/>
  <c r="S188" i="3"/>
  <c r="S196" i="3"/>
  <c r="S195" i="3"/>
  <c r="A194" i="3"/>
  <c r="U195" i="3" s="1"/>
  <c r="A197" i="3"/>
  <c r="U197" i="3" s="1"/>
  <c r="T198" i="3"/>
  <c r="T199" i="3"/>
  <c r="O200" i="3"/>
  <c r="O202" i="3"/>
  <c r="S205" i="3"/>
  <c r="V210" i="3"/>
  <c r="V211" i="3"/>
  <c r="A227" i="3"/>
  <c r="U227" i="3" s="1"/>
  <c r="O230" i="3"/>
  <c r="T270" i="3"/>
  <c r="S288" i="3"/>
  <c r="V290" i="3"/>
  <c r="V292" i="3"/>
  <c r="O295" i="3"/>
  <c r="O293" i="3"/>
  <c r="O294" i="3"/>
  <c r="V92" i="3"/>
  <c r="V94" i="3"/>
  <c r="O99" i="3"/>
  <c r="A104" i="3"/>
  <c r="U104" i="3" s="1"/>
  <c r="A107" i="3"/>
  <c r="U108" i="3" s="1"/>
  <c r="V112" i="3"/>
  <c r="O113" i="3"/>
  <c r="S122" i="3"/>
  <c r="O125" i="3"/>
  <c r="T126" i="3"/>
  <c r="T127" i="3"/>
  <c r="T132" i="3"/>
  <c r="S133" i="3"/>
  <c r="A152" i="3"/>
  <c r="U152" i="3" s="1"/>
  <c r="T157" i="3"/>
  <c r="V159" i="3"/>
  <c r="S164" i="3"/>
  <c r="S165" i="3"/>
  <c r="O173" i="3"/>
  <c r="S181" i="3"/>
  <c r="O191" i="3"/>
  <c r="O195" i="3"/>
  <c r="A200" i="3"/>
  <c r="U200" i="3" s="1"/>
  <c r="A203" i="3"/>
  <c r="U204" i="3" s="1"/>
  <c r="V208" i="3"/>
  <c r="T221" i="3"/>
  <c r="A242" i="3"/>
  <c r="U244" i="3" s="1"/>
  <c r="T246" i="3"/>
  <c r="V266" i="3"/>
  <c r="V268" i="3"/>
  <c r="O275" i="3"/>
  <c r="A281" i="3"/>
  <c r="U281" i="3" s="1"/>
  <c r="T282" i="3"/>
  <c r="O287" i="3"/>
  <c r="T288" i="3"/>
  <c r="T294" i="3"/>
  <c r="A95" i="3"/>
  <c r="U96" i="3" s="1"/>
  <c r="A110" i="3"/>
  <c r="U112" i="3" s="1"/>
  <c r="S123" i="3"/>
  <c r="V128" i="3"/>
  <c r="V129" i="3"/>
  <c r="T133" i="3"/>
  <c r="V160" i="3"/>
  <c r="A206" i="3"/>
  <c r="U208" i="3" s="1"/>
  <c r="A215" i="3"/>
  <c r="A218" i="3"/>
  <c r="U219" i="3" s="1"/>
  <c r="T223" i="3"/>
  <c r="A224" i="3"/>
  <c r="U224" i="3" s="1"/>
  <c r="A230" i="3"/>
  <c r="U231" i="3" s="1"/>
  <c r="A239" i="3"/>
  <c r="U241" i="3" s="1"/>
  <c r="T240" i="3"/>
  <c r="A251" i="3"/>
  <c r="U251" i="3" s="1"/>
  <c r="S264" i="3"/>
  <c r="A299" i="3"/>
  <c r="U300" i="3" s="1"/>
  <c r="U43" i="3"/>
  <c r="U90" i="3"/>
  <c r="U91" i="3"/>
  <c r="U89" i="3"/>
  <c r="S3" i="3"/>
  <c r="S4" i="3"/>
  <c r="I9" i="3"/>
  <c r="S9" i="3"/>
  <c r="K16" i="3"/>
  <c r="K15" i="3"/>
  <c r="I16" i="3"/>
  <c r="S17" i="3"/>
  <c r="O39" i="3"/>
  <c r="S41" i="3"/>
  <c r="S50" i="3"/>
  <c r="T64" i="3"/>
  <c r="O68" i="3"/>
  <c r="O70" i="3"/>
  <c r="O69" i="3"/>
  <c r="O74" i="3"/>
  <c r="O76" i="3"/>
  <c r="O75" i="3"/>
  <c r="S80" i="3"/>
  <c r="S82" i="3"/>
  <c r="T114" i="3"/>
  <c r="T115" i="3"/>
  <c r="V116" i="3"/>
  <c r="V117" i="3"/>
  <c r="O124" i="3"/>
  <c r="S128" i="3"/>
  <c r="S129" i="3"/>
  <c r="U130" i="3"/>
  <c r="S159" i="3"/>
  <c r="S160" i="3"/>
  <c r="O181" i="3"/>
  <c r="O188" i="3"/>
  <c r="O190" i="3"/>
  <c r="S197" i="3"/>
  <c r="T211" i="3"/>
  <c r="S220" i="3"/>
  <c r="S219" i="3"/>
  <c r="S218" i="3"/>
  <c r="T226" i="3"/>
  <c r="T225" i="3"/>
  <c r="S236" i="3"/>
  <c r="S238" i="3"/>
  <c r="S237" i="3"/>
  <c r="T2" i="3"/>
  <c r="T3" i="3"/>
  <c r="V5" i="3"/>
  <c r="V6" i="3"/>
  <c r="T8" i="3"/>
  <c r="K9" i="3"/>
  <c r="T9" i="3"/>
  <c r="K10" i="3"/>
  <c r="V11" i="3"/>
  <c r="V12" i="3"/>
  <c r="S15" i="3"/>
  <c r="T17" i="3"/>
  <c r="O21" i="3"/>
  <c r="S23" i="3"/>
  <c r="S28" i="3"/>
  <c r="O30" i="3"/>
  <c r="V33" i="3"/>
  <c r="O37" i="3"/>
  <c r="V40" i="3"/>
  <c r="T41" i="3"/>
  <c r="T50" i="3"/>
  <c r="O55" i="3"/>
  <c r="O54" i="3"/>
  <c r="T54" i="3"/>
  <c r="O59" i="3"/>
  <c r="O61" i="3"/>
  <c r="O60" i="3"/>
  <c r="U68" i="3"/>
  <c r="T84" i="3"/>
  <c r="S86" i="3"/>
  <c r="S88" i="3"/>
  <c r="O100" i="3"/>
  <c r="S102" i="3"/>
  <c r="S104" i="3"/>
  <c r="S105" i="3"/>
  <c r="S120" i="3"/>
  <c r="S121" i="3"/>
  <c r="A119" i="3"/>
  <c r="S119" i="3"/>
  <c r="S130" i="3"/>
  <c r="S135" i="3"/>
  <c r="S136" i="3"/>
  <c r="O139" i="3"/>
  <c r="T143" i="3"/>
  <c r="T144" i="3"/>
  <c r="O157" i="3"/>
  <c r="O164" i="3"/>
  <c r="O166" i="3"/>
  <c r="S173" i="3"/>
  <c r="T186" i="3"/>
  <c r="T187" i="3"/>
  <c r="V188" i="3"/>
  <c r="V189" i="3"/>
  <c r="O196" i="3"/>
  <c r="S198" i="3"/>
  <c r="S200" i="3"/>
  <c r="S201" i="3"/>
  <c r="O211" i="3"/>
  <c r="O210" i="3"/>
  <c r="T218" i="3"/>
  <c r="V228" i="3"/>
  <c r="V227" i="3"/>
  <c r="V229" i="3"/>
  <c r="V255" i="3"/>
  <c r="V256" i="3"/>
  <c r="V254" i="3"/>
  <c r="S257" i="3"/>
  <c r="V279" i="3"/>
  <c r="V280" i="3"/>
  <c r="V278" i="3"/>
  <c r="S281" i="3"/>
  <c r="S11" i="3"/>
  <c r="I12" i="3"/>
  <c r="O12" i="3"/>
  <c r="S12" i="3"/>
  <c r="I13" i="3"/>
  <c r="O13" i="3"/>
  <c r="S13" i="3"/>
  <c r="I15" i="3"/>
  <c r="O19" i="3"/>
  <c r="S19" i="3"/>
  <c r="V22" i="3"/>
  <c r="O27" i="3"/>
  <c r="S27" i="3"/>
  <c r="V32" i="3"/>
  <c r="S34" i="3"/>
  <c r="T37" i="3"/>
  <c r="V39" i="3"/>
  <c r="O43" i="3"/>
  <c r="S43" i="3"/>
  <c r="O49" i="3"/>
  <c r="O48" i="3"/>
  <c r="S52" i="3"/>
  <c r="V58" i="3"/>
  <c r="V57" i="3"/>
  <c r="T57" i="3"/>
  <c r="T63" i="3"/>
  <c r="V67" i="3"/>
  <c r="V65" i="3"/>
  <c r="V66" i="3"/>
  <c r="V68" i="3"/>
  <c r="U69" i="3"/>
  <c r="A71" i="3"/>
  <c r="S71" i="3"/>
  <c r="V74" i="3"/>
  <c r="A77" i="3"/>
  <c r="S77" i="3"/>
  <c r="O85" i="3"/>
  <c r="O84" i="3"/>
  <c r="V86" i="3"/>
  <c r="V88" i="3"/>
  <c r="S106" i="3"/>
  <c r="S111" i="3"/>
  <c r="S112" i="3"/>
  <c r="O115" i="3"/>
  <c r="T119" i="3"/>
  <c r="T120" i="3"/>
  <c r="U132" i="3"/>
  <c r="O133" i="3"/>
  <c r="V135" i="3"/>
  <c r="O140" i="3"/>
  <c r="O142" i="3"/>
  <c r="A149" i="3"/>
  <c r="S149" i="3"/>
  <c r="T162" i="3"/>
  <c r="T163" i="3"/>
  <c r="V164" i="3"/>
  <c r="V165" i="3"/>
  <c r="O172" i="3"/>
  <c r="S174" i="3"/>
  <c r="S176" i="3"/>
  <c r="S177" i="3"/>
  <c r="O180" i="3"/>
  <c r="O189" i="3"/>
  <c r="S192" i="3"/>
  <c r="S193" i="3"/>
  <c r="A191" i="3"/>
  <c r="S191" i="3"/>
  <c r="S202" i="3"/>
  <c r="S207" i="3"/>
  <c r="S208" i="3"/>
  <c r="T216" i="3"/>
  <c r="T215" i="3"/>
  <c r="T217" i="3"/>
  <c r="V231" i="3"/>
  <c r="V232" i="3"/>
  <c r="V230" i="3"/>
  <c r="O248" i="3"/>
  <c r="O250" i="3"/>
  <c r="O249" i="3"/>
  <c r="S253" i="3"/>
  <c r="S252" i="3"/>
  <c r="S251" i="3"/>
  <c r="S258" i="3"/>
  <c r="V260" i="3"/>
  <c r="V262" i="3"/>
  <c r="O272" i="3"/>
  <c r="O274" i="3"/>
  <c r="O273" i="3"/>
  <c r="S277" i="3"/>
  <c r="S276" i="3"/>
  <c r="S275" i="3"/>
  <c r="S282" i="3"/>
  <c r="V284" i="3"/>
  <c r="V286" i="3"/>
  <c r="U298" i="3"/>
  <c r="O296" i="3"/>
  <c r="O298" i="3"/>
  <c r="O297" i="3"/>
  <c r="S301" i="3"/>
  <c r="S300" i="3"/>
  <c r="S299" i="3"/>
  <c r="S8" i="3"/>
  <c r="I10" i="3"/>
  <c r="O31" i="3"/>
  <c r="T35" i="3"/>
  <c r="T56" i="3"/>
  <c r="S101" i="3"/>
  <c r="S144" i="3"/>
  <c r="S145" i="3"/>
  <c r="T167" i="3"/>
  <c r="T168" i="3"/>
  <c r="T224" i="3"/>
  <c r="S235" i="3"/>
  <c r="S234" i="3"/>
  <c r="O254" i="3"/>
  <c r="O256" i="3"/>
  <c r="O255" i="3"/>
  <c r="O278" i="3"/>
  <c r="O280" i="3"/>
  <c r="O279" i="3"/>
  <c r="A2" i="3"/>
  <c r="S5" i="3"/>
  <c r="O6" i="3"/>
  <c r="S6" i="3"/>
  <c r="I7" i="3"/>
  <c r="O7" i="3"/>
  <c r="S7" i="3"/>
  <c r="V2" i="3"/>
  <c r="V3" i="3"/>
  <c r="T5" i="3"/>
  <c r="T6" i="3"/>
  <c r="V8" i="3"/>
  <c r="V9" i="3"/>
  <c r="T11" i="3"/>
  <c r="K12" i="3"/>
  <c r="A11" i="3" s="1"/>
  <c r="T12" i="3"/>
  <c r="S14" i="3"/>
  <c r="O16" i="3"/>
  <c r="S16" i="3"/>
  <c r="O33" i="3"/>
  <c r="O40" i="3"/>
  <c r="O46" i="3"/>
  <c r="T53" i="3"/>
  <c r="A56" i="3"/>
  <c r="S56" i="3"/>
  <c r="A62" i="3"/>
  <c r="S62" i="3"/>
  <c r="T71" i="3"/>
  <c r="S94" i="3"/>
  <c r="S92" i="3"/>
  <c r="S95" i="3"/>
  <c r="O109" i="3"/>
  <c r="V111" i="3"/>
  <c r="T113" i="3"/>
  <c r="O116" i="3"/>
  <c r="O118" i="3"/>
  <c r="V118" i="3"/>
  <c r="O123" i="3"/>
  <c r="A125" i="3"/>
  <c r="S125" i="3"/>
  <c r="U128" i="3"/>
  <c r="U131" i="3"/>
  <c r="V136" i="3"/>
  <c r="T138" i="3"/>
  <c r="T139" i="3"/>
  <c r="O137" i="3"/>
  <c r="V140" i="3"/>
  <c r="V141" i="3"/>
  <c r="O148" i="3"/>
  <c r="S150" i="3"/>
  <c r="S152" i="3"/>
  <c r="S153" i="3"/>
  <c r="O156" i="3"/>
  <c r="S158" i="3"/>
  <c r="O165" i="3"/>
  <c r="S168" i="3"/>
  <c r="S169" i="3"/>
  <c r="A167" i="3"/>
  <c r="S167" i="3"/>
  <c r="S178" i="3"/>
  <c r="S183" i="3"/>
  <c r="S184" i="3"/>
  <c r="O187" i="3"/>
  <c r="T191" i="3"/>
  <c r="T192" i="3"/>
  <c r="O205" i="3"/>
  <c r="V207" i="3"/>
  <c r="T209" i="3"/>
  <c r="T220" i="3"/>
  <c r="S224" i="3"/>
  <c r="S226" i="3"/>
  <c r="V242" i="3"/>
  <c r="V243" i="3"/>
  <c r="V244" i="3"/>
  <c r="S59" i="3"/>
  <c r="S60" i="3"/>
  <c r="S68" i="3"/>
  <c r="S69" i="3"/>
  <c r="S74" i="3"/>
  <c r="S75" i="3"/>
  <c r="T80" i="3"/>
  <c r="T81" i="3"/>
  <c r="V83" i="3"/>
  <c r="V84" i="3"/>
  <c r="T86" i="3"/>
  <c r="T87" i="3"/>
  <c r="S90" i="3"/>
  <c r="T93" i="3"/>
  <c r="T94" i="3"/>
  <c r="T95" i="3"/>
  <c r="T96" i="3"/>
  <c r="V100" i="3"/>
  <c r="O105" i="3"/>
  <c r="O121" i="3"/>
  <c r="V124" i="3"/>
  <c r="O129" i="3"/>
  <c r="O145" i="3"/>
  <c r="V148" i="3"/>
  <c r="O153" i="3"/>
  <c r="O169" i="3"/>
  <c r="V172" i="3"/>
  <c r="O177" i="3"/>
  <c r="O193" i="3"/>
  <c r="V196" i="3"/>
  <c r="O201" i="3"/>
  <c r="V217" i="3"/>
  <c r="V215" i="3"/>
  <c r="T229" i="3"/>
  <c r="T227" i="3"/>
  <c r="T228" i="3"/>
  <c r="T233" i="3"/>
  <c r="O236" i="3"/>
  <c r="O238" i="3"/>
  <c r="O241" i="3"/>
  <c r="A245" i="3"/>
  <c r="S245" i="3"/>
  <c r="O266" i="3"/>
  <c r="O268" i="3"/>
  <c r="O267" i="3"/>
  <c r="A269" i="3"/>
  <c r="S269" i="3"/>
  <c r="O290" i="3"/>
  <c r="O292" i="3"/>
  <c r="O291" i="3"/>
  <c r="A293" i="3"/>
  <c r="S293" i="3"/>
  <c r="T14" i="3"/>
  <c r="T15" i="3"/>
  <c r="V17" i="3"/>
  <c r="V18" i="3"/>
  <c r="T20" i="3"/>
  <c r="T21" i="3"/>
  <c r="V23" i="3"/>
  <c r="V24" i="3"/>
  <c r="T26" i="3"/>
  <c r="T27" i="3"/>
  <c r="V29" i="3"/>
  <c r="V30" i="3"/>
  <c r="T32" i="3"/>
  <c r="T33" i="3"/>
  <c r="V35" i="3"/>
  <c r="V36" i="3"/>
  <c r="T38" i="3"/>
  <c r="T39" i="3"/>
  <c r="V41" i="3"/>
  <c r="V42" i="3"/>
  <c r="S47" i="3"/>
  <c r="S48" i="3"/>
  <c r="S53" i="3"/>
  <c r="S54" i="3"/>
  <c r="T59" i="3"/>
  <c r="T60" i="3"/>
  <c r="V62" i="3"/>
  <c r="V63" i="3"/>
  <c r="T68" i="3"/>
  <c r="T69" i="3"/>
  <c r="V71" i="3"/>
  <c r="V72" i="3"/>
  <c r="T74" i="3"/>
  <c r="T75" i="3"/>
  <c r="V77" i="3"/>
  <c r="S83" i="3"/>
  <c r="S84" i="3"/>
  <c r="T90" i="3"/>
  <c r="O111" i="3"/>
  <c r="O135" i="3"/>
  <c r="O159" i="3"/>
  <c r="O183" i="3"/>
  <c r="O207" i="3"/>
  <c r="S211" i="3"/>
  <c r="S210" i="3"/>
  <c r="S209" i="3"/>
  <c r="A212" i="3"/>
  <c r="S212" i="3"/>
  <c r="O223" i="3"/>
  <c r="O222" i="3"/>
  <c r="O229" i="3"/>
  <c r="O228" i="3"/>
  <c r="T232" i="3"/>
  <c r="T231" i="3"/>
  <c r="S244" i="3"/>
  <c r="S246" i="3"/>
  <c r="V248" i="3"/>
  <c r="V250" i="3"/>
  <c r="O260" i="3"/>
  <c r="O262" i="3"/>
  <c r="O261" i="3"/>
  <c r="A263" i="3"/>
  <c r="S263" i="3"/>
  <c r="S270" i="3"/>
  <c r="V272" i="3"/>
  <c r="V274" i="3"/>
  <c r="O284" i="3"/>
  <c r="O286" i="3"/>
  <c r="O285" i="3"/>
  <c r="A287" i="3"/>
  <c r="S287" i="3"/>
  <c r="S294" i="3"/>
  <c r="V296" i="3"/>
  <c r="V298" i="3"/>
  <c r="T98" i="3"/>
  <c r="T99" i="3"/>
  <c r="V101" i="3"/>
  <c r="V102" i="3"/>
  <c r="T104" i="3"/>
  <c r="T105" i="3"/>
  <c r="V107" i="3"/>
  <c r="V108" i="3"/>
  <c r="T110" i="3"/>
  <c r="T111" i="3"/>
  <c r="V113" i="3"/>
  <c r="V114" i="3"/>
  <c r="T116" i="3"/>
  <c r="T117" i="3"/>
  <c r="V119" i="3"/>
  <c r="V120" i="3"/>
  <c r="T122" i="3"/>
  <c r="T123" i="3"/>
  <c r="V125" i="3"/>
  <c r="V126" i="3"/>
  <c r="T128" i="3"/>
  <c r="T129" i="3"/>
  <c r="V131" i="3"/>
  <c r="V132" i="3"/>
  <c r="T134" i="3"/>
  <c r="T135" i="3"/>
  <c r="V137" i="3"/>
  <c r="V138" i="3"/>
  <c r="T140" i="3"/>
  <c r="T141" i="3"/>
  <c r="V143" i="3"/>
  <c r="V144" i="3"/>
  <c r="T146" i="3"/>
  <c r="T147" i="3"/>
  <c r="V149" i="3"/>
  <c r="V150" i="3"/>
  <c r="T152" i="3"/>
  <c r="T153" i="3"/>
  <c r="V155" i="3"/>
  <c r="V156" i="3"/>
  <c r="T158" i="3"/>
  <c r="T159" i="3"/>
  <c r="V161" i="3"/>
  <c r="V162" i="3"/>
  <c r="T164" i="3"/>
  <c r="T165" i="3"/>
  <c r="V167" i="3"/>
  <c r="V168" i="3"/>
  <c r="T170" i="3"/>
  <c r="T171" i="3"/>
  <c r="V173" i="3"/>
  <c r="V174" i="3"/>
  <c r="T176" i="3"/>
  <c r="T177" i="3"/>
  <c r="V179" i="3"/>
  <c r="V180" i="3"/>
  <c r="T182" i="3"/>
  <c r="T183" i="3"/>
  <c r="V185" i="3"/>
  <c r="V186" i="3"/>
  <c r="T188" i="3"/>
  <c r="T189" i="3"/>
  <c r="V191" i="3"/>
  <c r="V192" i="3"/>
  <c r="T194" i="3"/>
  <c r="T195" i="3"/>
  <c r="V197" i="3"/>
  <c r="V198" i="3"/>
  <c r="T200" i="3"/>
  <c r="T201" i="3"/>
  <c r="V203" i="3"/>
  <c r="V204" i="3"/>
  <c r="T206" i="3"/>
  <c r="T207" i="3"/>
  <c r="O217" i="3"/>
  <c r="O216" i="3"/>
  <c r="S215" i="3"/>
  <c r="S216" i="3"/>
  <c r="S221" i="3"/>
  <c r="S222" i="3"/>
  <c r="S227" i="3"/>
  <c r="S228" i="3"/>
  <c r="O243" i="3"/>
  <c r="T245" i="3"/>
  <c r="T251" i="3"/>
  <c r="T257" i="3"/>
  <c r="T263" i="3"/>
  <c r="T269" i="3"/>
  <c r="T275" i="3"/>
  <c r="T281" i="3"/>
  <c r="T287" i="3"/>
  <c r="T293" i="3"/>
  <c r="T299" i="3"/>
  <c r="S248" i="3"/>
  <c r="S249" i="3"/>
  <c r="S254" i="3"/>
  <c r="S255" i="3"/>
  <c r="S260" i="3"/>
  <c r="S261" i="3"/>
  <c r="S266" i="3"/>
  <c r="S267" i="3"/>
  <c r="S272" i="3"/>
  <c r="S273" i="3"/>
  <c r="S278" i="3"/>
  <c r="S279" i="3"/>
  <c r="S284" i="3"/>
  <c r="S285" i="3"/>
  <c r="S290" i="3"/>
  <c r="S291" i="3"/>
  <c r="S296" i="3"/>
  <c r="S297" i="3"/>
  <c r="V233" i="3"/>
  <c r="V234" i="3"/>
  <c r="T236" i="3"/>
  <c r="T237" i="3"/>
  <c r="V239" i="3"/>
  <c r="V240" i="3"/>
  <c r="T242" i="3"/>
  <c r="T243" i="3"/>
  <c r="V245" i="3"/>
  <c r="V246" i="3"/>
  <c r="T248" i="3"/>
  <c r="T249" i="3"/>
  <c r="V251" i="3"/>
  <c r="V252" i="3"/>
  <c r="T254" i="3"/>
  <c r="T255" i="3"/>
  <c r="V257" i="3"/>
  <c r="V258" i="3"/>
  <c r="T260" i="3"/>
  <c r="T261" i="3"/>
  <c r="V263" i="3"/>
  <c r="V264" i="3"/>
  <c r="T266" i="3"/>
  <c r="T267" i="3"/>
  <c r="V269" i="3"/>
  <c r="V270" i="3"/>
  <c r="T272" i="3"/>
  <c r="T273" i="3"/>
  <c r="V275" i="3"/>
  <c r="V276" i="3"/>
  <c r="T278" i="3"/>
  <c r="T279" i="3"/>
  <c r="V281" i="3"/>
  <c r="V282" i="3"/>
  <c r="T284" i="3"/>
  <c r="T285" i="3"/>
  <c r="V287" i="3"/>
  <c r="V288" i="3"/>
  <c r="T290" i="3"/>
  <c r="T291" i="3"/>
  <c r="V293" i="3"/>
  <c r="V294" i="3"/>
  <c r="T296" i="3"/>
  <c r="T297" i="3"/>
  <c r="V299" i="3"/>
  <c r="V300" i="3"/>
  <c r="U296" i="3" l="1"/>
  <c r="U22" i="3"/>
  <c r="U164" i="3"/>
  <c r="U236" i="3"/>
  <c r="U237" i="3"/>
  <c r="U29" i="3"/>
  <c r="U141" i="3"/>
  <c r="U142" i="3"/>
  <c r="U27" i="3"/>
  <c r="U147" i="3"/>
  <c r="U291" i="3"/>
  <c r="U279" i="3"/>
  <c r="U42" i="3"/>
  <c r="U31" i="3"/>
  <c r="U21" i="3"/>
  <c r="U146" i="3"/>
  <c r="U35" i="3"/>
  <c r="U255" i="3"/>
  <c r="U36" i="3"/>
  <c r="U290" i="3"/>
  <c r="U256" i="3"/>
  <c r="U183" i="3"/>
  <c r="U276" i="3"/>
  <c r="U156" i="3"/>
  <c r="U97" i="3"/>
  <c r="U159" i="3"/>
  <c r="U210" i="3"/>
  <c r="U67" i="3"/>
  <c r="U275" i="3"/>
  <c r="U278" i="3"/>
  <c r="U211" i="3"/>
  <c r="U243" i="3"/>
  <c r="U155" i="3"/>
  <c r="U249" i="3"/>
  <c r="U178" i="3"/>
  <c r="U220" i="3"/>
  <c r="U242" i="3"/>
  <c r="U182" i="3"/>
  <c r="U172" i="3"/>
  <c r="U137" i="3"/>
  <c r="U198" i="3"/>
  <c r="U171" i="3"/>
  <c r="U100" i="3"/>
  <c r="U190" i="3"/>
  <c r="U194" i="3"/>
  <c r="U109" i="3"/>
  <c r="U225" i="3"/>
  <c r="U189" i="3"/>
  <c r="U201" i="3"/>
  <c r="U80" i="3"/>
  <c r="U228" i="3"/>
  <c r="U273" i="3"/>
  <c r="U145" i="3"/>
  <c r="U75" i="3"/>
  <c r="U65" i="3"/>
  <c r="A14" i="3"/>
  <c r="U16" i="3" s="1"/>
  <c r="U229" i="3"/>
  <c r="U199" i="3"/>
  <c r="U59" i="3"/>
  <c r="U158" i="3"/>
  <c r="U94" i="3"/>
  <c r="U82" i="3"/>
  <c r="A8" i="3"/>
  <c r="U9" i="3" s="1"/>
  <c r="U144" i="3"/>
  <c r="U202" i="3"/>
  <c r="U28" i="3"/>
  <c r="U95" i="3"/>
  <c r="U226" i="3"/>
  <c r="U103" i="3"/>
  <c r="U240" i="3"/>
  <c r="U186" i="3"/>
  <c r="U283" i="3"/>
  <c r="U39" i="3"/>
  <c r="U40" i="3"/>
  <c r="U274" i="3"/>
  <c r="U196" i="3"/>
  <c r="U258" i="3"/>
  <c r="U23" i="3"/>
  <c r="U33" i="3"/>
  <c r="U301" i="3"/>
  <c r="U234" i="3"/>
  <c r="U179" i="3"/>
  <c r="U99" i="3"/>
  <c r="U235" i="3"/>
  <c r="U25" i="3"/>
  <c r="U162" i="3"/>
  <c r="U207" i="3"/>
  <c r="U134" i="3"/>
  <c r="U114" i="3"/>
  <c r="U32" i="3"/>
  <c r="U5" i="3"/>
  <c r="U206" i="3"/>
  <c r="U106" i="3"/>
  <c r="U88" i="3"/>
  <c r="U102" i="3"/>
  <c r="U221" i="3"/>
  <c r="U154" i="3"/>
  <c r="U218" i="3"/>
  <c r="U299" i="3"/>
  <c r="U252" i="3"/>
  <c r="U259" i="3"/>
  <c r="U174" i="3"/>
  <c r="U92" i="3"/>
  <c r="U181" i="3"/>
  <c r="U51" i="3"/>
  <c r="U6" i="3"/>
  <c r="U53" i="3"/>
  <c r="U118" i="3"/>
  <c r="U165" i="3"/>
  <c r="U45" i="3"/>
  <c r="U185" i="3"/>
  <c r="U253" i="3"/>
  <c r="U111" i="3"/>
  <c r="U222" i="3"/>
  <c r="U173" i="3"/>
  <c r="U86" i="3"/>
  <c r="U138" i="3"/>
  <c r="U19" i="3"/>
  <c r="U284" i="3"/>
  <c r="U55" i="3"/>
  <c r="U161" i="3"/>
  <c r="U135" i="3"/>
  <c r="U113" i="3"/>
  <c r="U46" i="3"/>
  <c r="U153" i="3"/>
  <c r="U248" i="3"/>
  <c r="U177" i="3"/>
  <c r="U282" i="3"/>
  <c r="U105" i="3"/>
  <c r="U123" i="3"/>
  <c r="U52" i="3"/>
  <c r="U285" i="3"/>
  <c r="U61" i="3"/>
  <c r="U124" i="3"/>
  <c r="U74" i="3"/>
  <c r="U266" i="3"/>
  <c r="U239" i="3"/>
  <c r="U110" i="3"/>
  <c r="U49" i="3"/>
  <c r="U262" i="3"/>
  <c r="U18" i="3"/>
  <c r="U84" i="3"/>
  <c r="U107" i="3"/>
  <c r="U117" i="3"/>
  <c r="U260" i="3"/>
  <c r="U267" i="3"/>
  <c r="U85" i="3"/>
  <c r="U203" i="3"/>
  <c r="U48" i="3"/>
  <c r="U205" i="3"/>
  <c r="U230" i="3"/>
  <c r="U232" i="3"/>
  <c r="U217" i="3"/>
  <c r="U216" i="3"/>
  <c r="U215" i="3"/>
  <c r="U15" i="3"/>
  <c r="U265" i="3"/>
  <c r="U264" i="3"/>
  <c r="U263" i="3"/>
  <c r="U56" i="3"/>
  <c r="U58" i="3"/>
  <c r="U57" i="3"/>
  <c r="U247" i="3"/>
  <c r="U246" i="3"/>
  <c r="U245" i="3"/>
  <c r="U125" i="3"/>
  <c r="U126" i="3"/>
  <c r="U127" i="3"/>
  <c r="U13" i="3"/>
  <c r="U12" i="3"/>
  <c r="U11" i="3"/>
  <c r="U78" i="3"/>
  <c r="U77" i="3"/>
  <c r="U79" i="3"/>
  <c r="U73" i="3"/>
  <c r="U72" i="3"/>
  <c r="U71" i="3"/>
  <c r="U289" i="3"/>
  <c r="U288" i="3"/>
  <c r="U287" i="3"/>
  <c r="U214" i="3"/>
  <c r="U213" i="3"/>
  <c r="U212" i="3"/>
  <c r="U295" i="3"/>
  <c r="U294" i="3"/>
  <c r="U293" i="3"/>
  <c r="U8" i="3"/>
  <c r="U271" i="3"/>
  <c r="U270" i="3"/>
  <c r="U269" i="3"/>
  <c r="U167" i="3"/>
  <c r="U169" i="3"/>
  <c r="U168" i="3"/>
  <c r="U64" i="3"/>
  <c r="U63" i="3"/>
  <c r="U62" i="3"/>
  <c r="U191" i="3"/>
  <c r="U193" i="3"/>
  <c r="U192" i="3"/>
  <c r="U149" i="3"/>
  <c r="U150" i="3"/>
  <c r="U151" i="3"/>
  <c r="U119" i="3"/>
  <c r="U121" i="3"/>
  <c r="U120" i="3"/>
  <c r="U10" i="3" l="1"/>
  <c r="A4" i="1"/>
  <c r="U14" i="3"/>
</calcChain>
</file>

<file path=xl/sharedStrings.xml><?xml version="1.0" encoding="utf-8"?>
<sst xmlns="http://schemas.openxmlformats.org/spreadsheetml/2006/main" count="240" uniqueCount="95">
  <si>
    <t>TOTAL A PAGAR</t>
  </si>
  <si>
    <t>Clube:</t>
  </si>
  <si>
    <t>Qtd. Alojamento Masc.</t>
  </si>
  <si>
    <t>Responsável:</t>
  </si>
  <si>
    <t>Qtd. Alojamento Fem.</t>
  </si>
  <si>
    <t>Arbitro Geral: A definir</t>
  </si>
  <si>
    <t>Técnico:</t>
  </si>
  <si>
    <t>Horário de chegada:</t>
  </si>
  <si>
    <t>Passo 1:</t>
  </si>
  <si>
    <t>Prencher as informações gerais do clube na aba "Geral"</t>
  </si>
  <si>
    <t>O responsável pelo clube deve preencher todas as inscrições, inserindo uma nova inscrição para cada atleta. Caso formem-se duplas com atletas de outros clubes, esses devem estar cadastrados na aba "Atletas" com os dados idênticos à ficha de inscrição de seu clube de origem.</t>
  </si>
  <si>
    <t>Passo 2:</t>
  </si>
  <si>
    <t>Cadastrar os novos atletas na aba "Atletas"</t>
  </si>
  <si>
    <t xml:space="preserve">  Acessar&gt;</t>
  </si>
  <si>
    <t>Passo 3:</t>
  </si>
  <si>
    <t>Inserir as inscrições na aba "Inscrições"</t>
  </si>
  <si>
    <t>CONFIGURAÇÕES</t>
  </si>
  <si>
    <t>Categorias</t>
  </si>
  <si>
    <t>SIGLA</t>
  </si>
  <si>
    <t>IDADE</t>
  </si>
  <si>
    <t>SM35+</t>
  </si>
  <si>
    <t>&lt;=</t>
  </si>
  <si>
    <t>Simples</t>
  </si>
  <si>
    <t>SM40+</t>
  </si>
  <si>
    <t>SM45+</t>
  </si>
  <si>
    <t>Dupla</t>
  </si>
  <si>
    <t>SM50+</t>
  </si>
  <si>
    <t>SM55+</t>
  </si>
  <si>
    <t>Filiação</t>
  </si>
  <si>
    <t>SM60+</t>
  </si>
  <si>
    <t>SM65+</t>
  </si>
  <si>
    <t>SM70+</t>
  </si>
  <si>
    <t>SM75+</t>
  </si>
  <si>
    <t>&gt;=</t>
  </si>
  <si>
    <t>SF35+</t>
  </si>
  <si>
    <t>SF40+</t>
  </si>
  <si>
    <t>SF45+</t>
  </si>
  <si>
    <t>SF50+</t>
  </si>
  <si>
    <t>SF55+</t>
  </si>
  <si>
    <t>SF60+</t>
  </si>
  <si>
    <t>SF65+</t>
  </si>
  <si>
    <t>SF70+</t>
  </si>
  <si>
    <t>SF75</t>
  </si>
  <si>
    <t>DM35+</t>
  </si>
  <si>
    <t>DM40+</t>
  </si>
  <si>
    <t>DM45+</t>
  </si>
  <si>
    <t>DM50+</t>
  </si>
  <si>
    <t>DM55+</t>
  </si>
  <si>
    <t>DM60+</t>
  </si>
  <si>
    <t>DM65+</t>
  </si>
  <si>
    <t>DM70+</t>
  </si>
  <si>
    <t>DM75+</t>
  </si>
  <si>
    <t>DF35+</t>
  </si>
  <si>
    <t>DF40+</t>
  </si>
  <si>
    <t>DF45+</t>
  </si>
  <si>
    <t>DF50+</t>
  </si>
  <si>
    <t>DF55+</t>
  </si>
  <si>
    <t>DF60+</t>
  </si>
  <si>
    <t>DF65+</t>
  </si>
  <si>
    <t>DF70+</t>
  </si>
  <si>
    <t>DF75+</t>
  </si>
  <si>
    <t>DX35+</t>
  </si>
  <si>
    <t>DX40+</t>
  </si>
  <si>
    <t>DX45+</t>
  </si>
  <si>
    <t>DX50+</t>
  </si>
  <si>
    <t>DX55+</t>
  </si>
  <si>
    <t>DX60+</t>
  </si>
  <si>
    <t>DX65+</t>
  </si>
  <si>
    <t>DX70+</t>
  </si>
  <si>
    <t>DX75+</t>
  </si>
  <si>
    <t>Clubes</t>
  </si>
  <si>
    <t>Seq</t>
  </si>
  <si>
    <t>CPF</t>
  </si>
  <si>
    <t>NOME COMPLETO</t>
  </si>
  <si>
    <t>NASCIMENTO</t>
  </si>
  <si>
    <t>GENERO</t>
  </si>
  <si>
    <t>CLUBE</t>
  </si>
  <si>
    <t>VALOR</t>
  </si>
  <si>
    <t>NÚMERO</t>
  </si>
  <si>
    <t>GÊNERO</t>
  </si>
  <si>
    <t>TAXA</t>
  </si>
  <si>
    <t>CPF DA DUPLA</t>
  </si>
  <si>
    <t>NOME DA DUPLA</t>
  </si>
  <si>
    <t>NAME</t>
  </si>
  <si>
    <t>MEMBER ID</t>
  </si>
  <si>
    <t>EVENT</t>
  </si>
  <si>
    <t>PARTNER ID</t>
  </si>
  <si>
    <t>DoB</t>
  </si>
  <si>
    <t>Gender</t>
  </si>
  <si>
    <t>Paid</t>
  </si>
  <si>
    <t>Club</t>
  </si>
  <si>
    <t>Não</t>
  </si>
  <si>
    <t>Sim</t>
  </si>
  <si>
    <t>Inscrições</t>
  </si>
  <si>
    <t>FICHA DE INSCRIÇÃO -  Sul Brasileiro MASTER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</si>
</sst>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R$&quot;\ * #,##0.00_-;\-&quot;R$&quot;\ * #,##0.00_-;_-&quot;R$&quot;\ * &quot;-&quot;??_-;_-@"/>
    <numFmt numFmtId="165" formatCode="_(&quot;R$ &quot;* #,##0.00_);_(&quot;R$ &quot;* \(#,##0.00\);_(&quot;R$ &quot;* &quot;-&quot;??_);_(@_)"/>
    <numFmt numFmtId="166" formatCode="_-[$R$-416]\ * #,##0.00_-;\-[$R$-416]\ * #,##0.00_-;_-[$R$-416]\ * &quot;-&quot;??_-;_-@"/>
  </numFmts>
  <fonts count="24">
    <font>
      <sz val="12"/>
      <color rgb="FF000000"/>
      <name val="Calibri"/>
      <scheme val="minor"/>
    </font>
    <font>
      <sz val="12"/>
      <name val="Calibri"/>
    </font>
    <font>
      <b/>
      <sz val="12"/>
      <color rgb="FF17365D"/>
      <name val="Arial"/>
    </font>
    <font>
      <b/>
      <sz val="10"/>
      <color rgb="FF17365D"/>
      <name val="Arial"/>
    </font>
    <font>
      <b/>
      <sz val="10"/>
      <color theme="1"/>
      <name val="Arial"/>
    </font>
    <font>
      <b/>
      <sz val="12"/>
      <color theme="1"/>
      <name val="Arial"/>
    </font>
    <font>
      <u/>
      <sz val="10"/>
      <color rgb="FF0000FF"/>
      <name val="Arial"/>
    </font>
    <font>
      <u/>
      <sz val="10"/>
      <color rgb="FF0000FF"/>
      <name val="Arial"/>
    </font>
    <font>
      <sz val="10"/>
      <color theme="1"/>
      <name val="Arial"/>
    </font>
    <font>
      <sz val="12"/>
      <color theme="1"/>
      <name val="Arial"/>
    </font>
    <font>
      <sz val="12"/>
      <color theme="1"/>
      <name val="Calibri"/>
    </font>
    <font>
      <sz val="11"/>
      <color theme="1"/>
      <name val="Arial"/>
    </font>
    <font>
      <b/>
      <sz val="12"/>
      <color rgb="FF0F243E"/>
      <name val="Arial"/>
    </font>
    <font>
      <b/>
      <sz val="12"/>
      <color rgb="FF000000"/>
      <name val="Arial"/>
    </font>
    <font>
      <sz val="11"/>
      <color rgb="FF000000"/>
      <name val="Arial"/>
    </font>
    <font>
      <sz val="12"/>
      <color rgb="FF000000"/>
      <name val="Arial"/>
    </font>
    <font>
      <b/>
      <sz val="36"/>
      <color rgb="FF17365D"/>
      <name val="Arial"/>
    </font>
    <font>
      <b/>
      <sz val="12"/>
      <color rgb="FF17365D"/>
      <name val="Noto Sans Symbols"/>
    </font>
    <font>
      <b/>
      <sz val="12"/>
      <color rgb="FF17365D"/>
      <name val="Calibri"/>
    </font>
    <font>
      <sz val="12"/>
      <color theme="1"/>
      <name val="Calibri"/>
      <family val="2"/>
    </font>
    <font>
      <b/>
      <sz val="10"/>
      <color theme="1"/>
      <name val="Arial"/>
      <family val="2"/>
    </font>
    <font>
      <b/>
      <sz val="12"/>
      <color rgb="FF0F243E"/>
      <name val="Arial"/>
      <family val="2"/>
    </font>
    <font>
      <b/>
      <sz val="12"/>
      <color rgb="FF17365D"/>
      <name val="Arial"/>
      <family val="2"/>
    </font>
    <font>
      <b/>
      <sz val="14"/>
      <color rgb="FF17365D"/>
      <name val="Arial"/>
      <family val="2"/>
    </font>
  </fonts>
  <fills count="12">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00B050"/>
        <bgColor rgb="FF00B050"/>
      </patternFill>
    </fill>
    <fill>
      <patternFill patternType="solid">
        <fgColor rgb="FFFF0000"/>
        <bgColor rgb="FFFF0000"/>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F2DBDB"/>
        <bgColor rgb="FFF2DBDB"/>
      </patternFill>
    </fill>
    <fill>
      <patternFill patternType="solid">
        <fgColor rgb="FFDBE5F1"/>
        <bgColor rgb="FFDBE5F1"/>
      </patternFill>
    </fill>
    <fill>
      <patternFill patternType="solid">
        <fgColor rgb="FFFF0000"/>
        <bgColor indexed="64"/>
      </patternFill>
    </fill>
  </fills>
  <borders count="9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medium">
        <color rgb="FF000000"/>
      </top>
      <bottom style="medium">
        <color rgb="FF000000"/>
      </bottom>
      <diagonal/>
    </border>
    <border>
      <left/>
      <right style="thin">
        <color rgb="FF000000"/>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style="thin">
        <color rgb="FFE36C09"/>
      </right>
      <top style="medium">
        <color rgb="FFE36C09"/>
      </top>
      <bottom style="medium">
        <color rgb="FFE36C09"/>
      </bottom>
      <diagonal/>
    </border>
    <border>
      <left style="thin">
        <color rgb="FFE36C09"/>
      </left>
      <right style="medium">
        <color rgb="FFE36C09"/>
      </right>
      <top style="medium">
        <color rgb="FFE36C09"/>
      </top>
      <bottom style="medium">
        <color rgb="FFE36C09"/>
      </bottom>
      <diagonal/>
    </border>
    <border>
      <left style="thin">
        <color rgb="FF000000"/>
      </left>
      <right style="thin">
        <color rgb="FFE36C09"/>
      </right>
      <top style="medium">
        <color rgb="FFE36C09"/>
      </top>
      <bottom/>
      <diagonal/>
    </border>
    <border>
      <left style="thin">
        <color rgb="FFE36C09"/>
      </left>
      <right style="thin">
        <color rgb="FFE36C09"/>
      </right>
      <top style="medium">
        <color rgb="FFE36C09"/>
      </top>
      <bottom/>
      <diagonal/>
    </border>
    <border>
      <left style="thin">
        <color rgb="FFE36C09"/>
      </left>
      <right/>
      <top style="medium">
        <color rgb="FFE36C09"/>
      </top>
      <bottom/>
      <diagonal/>
    </border>
    <border>
      <left style="thin">
        <color rgb="FFE36C09"/>
      </left>
      <right style="thin">
        <color rgb="FFE36C09"/>
      </right>
      <top style="medium">
        <color rgb="FFE36C09"/>
      </top>
      <bottom/>
      <diagonal/>
    </border>
    <border>
      <left/>
      <right style="thin">
        <color rgb="FFE36C09"/>
      </right>
      <top style="medium">
        <color rgb="FFE36C09"/>
      </top>
      <bottom/>
      <diagonal/>
    </border>
    <border>
      <left style="thin">
        <color rgb="FFE36C09"/>
      </left>
      <right style="thin">
        <color rgb="FFE36C09"/>
      </right>
      <top style="medium">
        <color rgb="FFE36C09"/>
      </top>
      <bottom style="thin">
        <color rgb="FFE36C09"/>
      </bottom>
      <diagonal/>
    </border>
    <border>
      <left style="thin">
        <color rgb="FFE36C09"/>
      </left>
      <right/>
      <top style="medium">
        <color rgb="FFE36C09"/>
      </top>
      <bottom/>
      <diagonal/>
    </border>
    <border>
      <left/>
      <right/>
      <top style="medium">
        <color rgb="FFE36C09"/>
      </top>
      <bottom/>
      <diagonal/>
    </border>
    <border>
      <left/>
      <right style="double">
        <color rgb="FFE36C09"/>
      </right>
      <top style="medium">
        <color rgb="FFE36C09"/>
      </top>
      <bottom/>
      <diagonal/>
    </border>
    <border>
      <left style="double">
        <color rgb="FFE36C09"/>
      </left>
      <right style="thin">
        <color rgb="FFE36C09"/>
      </right>
      <top style="medium">
        <color rgb="FFE36C09"/>
      </top>
      <bottom style="thin">
        <color rgb="FFE36C09"/>
      </bottom>
      <diagonal/>
    </border>
    <border>
      <left style="thin">
        <color rgb="FFE36C09"/>
      </left>
      <right style="medium">
        <color rgb="FFE36C09"/>
      </right>
      <top style="medium">
        <color rgb="FFE36C09"/>
      </top>
      <bottom style="thin">
        <color rgb="FFE36C09"/>
      </bottom>
      <diagonal/>
    </border>
    <border>
      <left style="thin">
        <color rgb="FF000000"/>
      </left>
      <right style="thin">
        <color rgb="FFE36C09"/>
      </right>
      <top/>
      <bottom/>
      <diagonal/>
    </border>
    <border>
      <left style="thin">
        <color rgb="FFE36C09"/>
      </left>
      <right style="thin">
        <color rgb="FFE36C09"/>
      </right>
      <top/>
      <bottom/>
      <diagonal/>
    </border>
    <border>
      <left style="thin">
        <color rgb="FFE36C09"/>
      </left>
      <right/>
      <top/>
      <bottom/>
      <diagonal/>
    </border>
    <border>
      <left style="medium">
        <color rgb="FFE36C09"/>
      </left>
      <right style="medium">
        <color rgb="FFE36C09"/>
      </right>
      <top style="medium">
        <color rgb="FFE36C09"/>
      </top>
      <bottom style="medium">
        <color rgb="FFE36C09"/>
      </bottom>
      <diagonal/>
    </border>
    <border>
      <left/>
      <right style="thin">
        <color rgb="FFE36C09"/>
      </right>
      <top/>
      <bottom/>
      <diagonal/>
    </border>
    <border>
      <left style="thin">
        <color rgb="FFE36C09"/>
      </left>
      <right style="thin">
        <color rgb="FFE36C09"/>
      </right>
      <top style="thin">
        <color rgb="FFE36C09"/>
      </top>
      <bottom style="thin">
        <color rgb="FFE36C09"/>
      </bottom>
      <diagonal/>
    </border>
    <border>
      <left style="thin">
        <color rgb="FFE36C09"/>
      </left>
      <right style="double">
        <color rgb="FFE36C09"/>
      </right>
      <top style="thin">
        <color rgb="FFE36C09"/>
      </top>
      <bottom style="thin">
        <color rgb="FFE36C09"/>
      </bottom>
      <diagonal/>
    </border>
    <border>
      <left style="double">
        <color rgb="FFE36C09"/>
      </left>
      <right style="thin">
        <color rgb="FFE36C09"/>
      </right>
      <top style="thin">
        <color rgb="FFE36C09"/>
      </top>
      <bottom style="thin">
        <color rgb="FFE36C09"/>
      </bottom>
      <diagonal/>
    </border>
    <border>
      <left style="thin">
        <color rgb="FFE36C09"/>
      </left>
      <right style="medium">
        <color rgb="FFE36C09"/>
      </right>
      <top style="thin">
        <color rgb="FFE36C09"/>
      </top>
      <bottom style="thin">
        <color rgb="FFE36C09"/>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top/>
      <bottom style="medium">
        <color rgb="FFE36C09"/>
      </bottom>
      <diagonal/>
    </border>
    <border>
      <left/>
      <right style="thin">
        <color rgb="FFE36C09"/>
      </right>
      <top/>
      <bottom style="medium">
        <color rgb="FFE36C09"/>
      </bottom>
      <diagonal/>
    </border>
    <border>
      <left style="thin">
        <color rgb="FFE36C09"/>
      </left>
      <right style="thin">
        <color rgb="FFE36C09"/>
      </right>
      <top style="thin">
        <color rgb="FFE36C09"/>
      </top>
      <bottom style="medium">
        <color rgb="FFE36C09"/>
      </bottom>
      <diagonal/>
    </border>
    <border>
      <left style="thin">
        <color rgb="FFE36C09"/>
      </left>
      <right style="double">
        <color rgb="FFE36C09"/>
      </right>
      <top style="thin">
        <color rgb="FFE36C09"/>
      </top>
      <bottom style="medium">
        <color rgb="FFE36C09"/>
      </bottom>
      <diagonal/>
    </border>
    <border>
      <left style="double">
        <color rgb="FFE36C09"/>
      </left>
      <right style="thin">
        <color rgb="FFE36C09"/>
      </right>
      <top style="thin">
        <color rgb="FFE36C09"/>
      </top>
      <bottom style="medium">
        <color rgb="FFE36C09"/>
      </bottom>
      <diagonal/>
    </border>
    <border>
      <left style="thin">
        <color rgb="FFE36C09"/>
      </left>
      <right style="medium">
        <color rgb="FFE36C09"/>
      </right>
      <top style="thin">
        <color rgb="FFE36C09"/>
      </top>
      <bottom style="medium">
        <color rgb="FFE36C09"/>
      </bottom>
      <diagonal/>
    </border>
    <border>
      <left style="thin">
        <color rgb="FFE36C09"/>
      </left>
      <right/>
      <top/>
      <bottom/>
      <diagonal/>
    </border>
    <border>
      <left/>
      <right style="double">
        <color rgb="FFE36C09"/>
      </right>
      <top/>
      <bottom/>
      <diagonal/>
    </border>
    <border>
      <left style="thin">
        <color rgb="FF000000"/>
      </left>
      <right style="thin">
        <color rgb="FFE36C09"/>
      </right>
      <top/>
      <bottom style="thin">
        <color rgb="FF000000"/>
      </bottom>
      <diagonal/>
    </border>
    <border>
      <left style="thin">
        <color rgb="FFE36C09"/>
      </left>
      <right style="thin">
        <color rgb="FFE36C09"/>
      </right>
      <top/>
      <bottom style="thin">
        <color rgb="FF000000"/>
      </bottom>
      <diagonal/>
    </border>
    <border>
      <left style="thin">
        <color rgb="FFE36C09"/>
      </left>
      <right/>
      <top/>
      <bottom style="thin">
        <color rgb="FF000000"/>
      </bottom>
      <diagonal/>
    </border>
    <border>
      <left style="thin">
        <color rgb="FFE36C09"/>
      </left>
      <right style="thin">
        <color rgb="FFE36C09"/>
      </right>
      <top/>
      <bottom style="thin">
        <color rgb="FF000000"/>
      </bottom>
      <diagonal/>
    </border>
    <border>
      <left/>
      <right style="thin">
        <color rgb="FFE36C09"/>
      </right>
      <top/>
      <bottom style="thin">
        <color rgb="FF000000"/>
      </bottom>
      <diagonal/>
    </border>
    <border>
      <left style="medium">
        <color rgb="FFE36C09"/>
      </left>
      <right style="medium">
        <color rgb="FFE36C09"/>
      </right>
      <top style="medium">
        <color rgb="FFE36C09"/>
      </top>
      <bottom style="thin">
        <color rgb="FF000000"/>
      </bottom>
      <diagonal/>
    </border>
    <border>
      <left style="thin">
        <color rgb="FFE36C09"/>
      </left>
      <right style="double">
        <color rgb="FFE36C09"/>
      </right>
      <top style="thin">
        <color rgb="FFE36C09"/>
      </top>
      <bottom style="thin">
        <color rgb="FF000000"/>
      </bottom>
      <diagonal/>
    </border>
    <border>
      <left style="double">
        <color rgb="FFE36C09"/>
      </left>
      <right style="thin">
        <color rgb="FFE36C09"/>
      </right>
      <top style="thin">
        <color rgb="FFE36C09"/>
      </top>
      <bottom style="thin">
        <color rgb="FF000000"/>
      </bottom>
      <diagonal/>
    </border>
    <border>
      <left style="thin">
        <color rgb="FFE36C09"/>
      </left>
      <right style="thin">
        <color rgb="FFE36C09"/>
      </right>
      <top style="thin">
        <color rgb="FFE36C09"/>
      </top>
      <bottom style="thin">
        <color rgb="FF000000"/>
      </bottom>
      <diagonal/>
    </border>
    <border>
      <left style="thin">
        <color rgb="FFE36C09"/>
      </left>
      <right style="medium">
        <color rgb="FFE36C09"/>
      </right>
      <top style="thin">
        <color rgb="FFE36C09"/>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medium">
        <color rgb="FF000000"/>
      </top>
      <bottom style="thin">
        <color rgb="FF000000"/>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rgb="FF000000"/>
      </right>
      <top style="thin">
        <color rgb="FF000000"/>
      </top>
      <bottom/>
      <diagonal/>
    </border>
  </borders>
  <cellStyleXfs count="1">
    <xf numFmtId="0" fontId="0" fillId="0" borderId="0"/>
  </cellStyleXfs>
  <cellXfs count="238">
    <xf numFmtId="0" fontId="0" fillId="0" borderId="0" xfId="0"/>
    <xf numFmtId="0" fontId="2" fillId="0" borderId="4" xfId="0" applyFont="1" applyBorder="1" applyAlignment="1">
      <alignment horizontal="left"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164" fontId="4" fillId="4" borderId="10"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16" xfId="0" applyFont="1" applyBorder="1" applyAlignment="1">
      <alignment vertical="center"/>
    </xf>
    <xf numFmtId="164" fontId="4" fillId="4" borderId="21" xfId="0" applyNumberFormat="1" applyFont="1" applyFill="1" applyBorder="1" applyAlignment="1">
      <alignment horizontal="right" vertical="center"/>
    </xf>
    <xf numFmtId="164" fontId="3" fillId="2" borderId="23" xfId="0" applyNumberFormat="1" applyFont="1" applyFill="1" applyBorder="1" applyAlignment="1">
      <alignment horizontal="right" vertical="center"/>
    </xf>
    <xf numFmtId="164" fontId="4" fillId="4" borderId="27" xfId="0" applyNumberFormat="1" applyFont="1" applyFill="1" applyBorder="1" applyAlignment="1">
      <alignment horizontal="right" vertical="center"/>
    </xf>
    <xf numFmtId="164" fontId="3" fillId="0" borderId="0" xfId="0" applyNumberFormat="1" applyFont="1" applyAlignment="1">
      <alignment horizontal="right" vertical="center"/>
    </xf>
    <xf numFmtId="164" fontId="4" fillId="0" borderId="0" xfId="0" applyNumberFormat="1" applyFont="1" applyAlignment="1">
      <alignment horizontal="left" vertical="center"/>
    </xf>
    <xf numFmtId="164" fontId="4" fillId="0" borderId="0" xfId="0" applyNumberFormat="1" applyFont="1" applyAlignment="1">
      <alignment horizontal="right" vertical="center"/>
    </xf>
    <xf numFmtId="164" fontId="4" fillId="0" borderId="0" xfId="0" applyNumberFormat="1" applyFont="1" applyAlignment="1">
      <alignment horizontal="center" vertical="center"/>
    </xf>
    <xf numFmtId="49" fontId="4" fillId="0" borderId="0" xfId="0" applyNumberFormat="1" applyFont="1" applyAlignment="1">
      <alignment horizontal="right" vertical="center" wrapText="1"/>
    </xf>
    <xf numFmtId="49" fontId="4" fillId="0" borderId="0" xfId="0" applyNumberFormat="1" applyFont="1" applyAlignment="1">
      <alignment vertical="center" wrapText="1"/>
    </xf>
    <xf numFmtId="49" fontId="5" fillId="0" borderId="0" xfId="0" applyNumberFormat="1" applyFont="1" applyAlignment="1">
      <alignment horizontal="left" vertical="center"/>
    </xf>
    <xf numFmtId="49" fontId="5" fillId="0" borderId="0" xfId="0" applyNumberFormat="1" applyFont="1" applyAlignment="1">
      <alignment vertical="center" wrapText="1"/>
    </xf>
    <xf numFmtId="164" fontId="3" fillId="0" borderId="1" xfId="0" applyNumberFormat="1" applyFont="1" applyBorder="1" applyAlignment="1">
      <alignment horizontal="right" vertical="center"/>
    </xf>
    <xf numFmtId="164" fontId="4" fillId="0" borderId="3" xfId="0" applyNumberFormat="1" applyFont="1" applyBorder="1" applyAlignment="1">
      <alignment vertical="center"/>
    </xf>
    <xf numFmtId="164" fontId="3" fillId="0" borderId="28" xfId="0" applyNumberFormat="1" applyFont="1" applyBorder="1" applyAlignment="1">
      <alignment horizontal="right" vertical="center"/>
    </xf>
    <xf numFmtId="164" fontId="6" fillId="0" borderId="29" xfId="0" applyNumberFormat="1" applyFont="1" applyBorder="1" applyAlignment="1">
      <alignment horizontal="center" vertical="center"/>
    </xf>
    <xf numFmtId="164" fontId="3" fillId="0" borderId="30" xfId="0" applyNumberFormat="1" applyFont="1" applyBorder="1" applyAlignment="1">
      <alignment horizontal="right" vertical="center"/>
    </xf>
    <xf numFmtId="164" fontId="7" fillId="0" borderId="32"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left" vertical="center"/>
    </xf>
    <xf numFmtId="0" fontId="5" fillId="0" borderId="0" xfId="0" applyFont="1" applyAlignment="1">
      <alignment horizontal="left" vertical="center"/>
    </xf>
    <xf numFmtId="0" fontId="11" fillId="0" borderId="36" xfId="0" applyFont="1" applyBorder="1" applyAlignment="1">
      <alignment horizontal="left" vertical="center"/>
    </xf>
    <xf numFmtId="0" fontId="5" fillId="0" borderId="36" xfId="0" applyFont="1" applyBorder="1" applyAlignment="1">
      <alignment vertical="center"/>
    </xf>
    <xf numFmtId="0" fontId="9" fillId="0" borderId="0" xfId="0" applyFont="1" applyAlignment="1">
      <alignment vertical="center"/>
    </xf>
    <xf numFmtId="0" fontId="9" fillId="0" borderId="34" xfId="0" applyFont="1" applyBorder="1"/>
    <xf numFmtId="49" fontId="5" fillId="0" borderId="39" xfId="0" applyNumberFormat="1" applyFont="1" applyBorder="1" applyAlignment="1">
      <alignment horizontal="center" vertical="center"/>
    </xf>
    <xf numFmtId="0" fontId="5" fillId="0" borderId="39" xfId="0" applyFont="1" applyBorder="1" applyAlignment="1">
      <alignment horizontal="left" vertical="center"/>
    </xf>
    <xf numFmtId="14" fontId="5" fillId="0" borderId="39" xfId="0" applyNumberFormat="1" applyFont="1" applyBorder="1" applyAlignment="1">
      <alignment horizontal="center" vertical="center"/>
    </xf>
    <xf numFmtId="0" fontId="5" fillId="0" borderId="39" xfId="0" applyFont="1" applyBorder="1" applyAlignment="1">
      <alignment horizontal="center"/>
    </xf>
    <xf numFmtId="0" fontId="5" fillId="0" borderId="33" xfId="0" applyFont="1" applyBorder="1"/>
    <xf numFmtId="0" fontId="9" fillId="0" borderId="0" xfId="0" applyFont="1"/>
    <xf numFmtId="0" fontId="9" fillId="0" borderId="40" xfId="0" applyFont="1" applyBorder="1"/>
    <xf numFmtId="49" fontId="12" fillId="0" borderId="36" xfId="0" applyNumberFormat="1" applyFont="1" applyBorder="1" applyAlignment="1">
      <alignment horizontal="center" vertical="center"/>
    </xf>
    <xf numFmtId="0" fontId="10" fillId="0" borderId="36" xfId="0" applyFont="1" applyBorder="1" applyAlignment="1">
      <alignment horizontal="left" vertical="center"/>
    </xf>
    <xf numFmtId="14" fontId="10" fillId="0" borderId="36" xfId="0" applyNumberFormat="1" applyFont="1" applyBorder="1" applyAlignment="1">
      <alignment horizontal="center" vertical="center"/>
    </xf>
    <xf numFmtId="0" fontId="10" fillId="0" borderId="36" xfId="0" applyFont="1" applyBorder="1" applyAlignment="1">
      <alignment horizontal="center"/>
    </xf>
    <xf numFmtId="0" fontId="10" fillId="0" borderId="37" xfId="0" applyFont="1" applyBorder="1"/>
    <xf numFmtId="49" fontId="13" fillId="0" borderId="36" xfId="0" applyNumberFormat="1" applyFont="1" applyBorder="1" applyAlignment="1">
      <alignment horizontal="center" vertical="center"/>
    </xf>
    <xf numFmtId="0" fontId="9" fillId="0" borderId="36" xfId="0" applyFont="1" applyBorder="1" applyAlignment="1">
      <alignment horizontal="left" vertical="center"/>
    </xf>
    <xf numFmtId="14" fontId="9" fillId="0" borderId="36" xfId="0" applyNumberFormat="1" applyFont="1" applyBorder="1" applyAlignment="1">
      <alignment horizontal="center" vertical="center"/>
    </xf>
    <xf numFmtId="0" fontId="9" fillId="0" borderId="36" xfId="0" applyFont="1" applyBorder="1" applyAlignment="1">
      <alignment horizontal="center"/>
    </xf>
    <xf numFmtId="0" fontId="9" fillId="0" borderId="37" xfId="0" applyFont="1" applyBorder="1"/>
    <xf numFmtId="49" fontId="14" fillId="0" borderId="36" xfId="0" applyNumberFormat="1" applyFont="1" applyBorder="1" applyAlignment="1">
      <alignment horizontal="center" vertical="center"/>
    </xf>
    <xf numFmtId="14" fontId="11" fillId="0" borderId="36" xfId="0" applyNumberFormat="1" applyFont="1" applyBorder="1" applyAlignment="1">
      <alignment horizontal="center" vertical="center"/>
    </xf>
    <xf numFmtId="0" fontId="11" fillId="0" borderId="36" xfId="0" applyFont="1" applyBorder="1" applyAlignment="1">
      <alignment horizontal="center"/>
    </xf>
    <xf numFmtId="0" fontId="11" fillId="0" borderId="37" xfId="0" applyFont="1" applyBorder="1"/>
    <xf numFmtId="14" fontId="15" fillId="0" borderId="0" xfId="0" applyNumberFormat="1" applyFont="1"/>
    <xf numFmtId="49" fontId="12" fillId="0" borderId="38" xfId="0" applyNumberFormat="1" applyFont="1" applyBorder="1" applyAlignment="1">
      <alignment horizontal="center" vertical="center"/>
    </xf>
    <xf numFmtId="0" fontId="9" fillId="0" borderId="38" xfId="0" applyFont="1" applyBorder="1" applyAlignment="1">
      <alignment horizontal="left" vertical="center"/>
    </xf>
    <xf numFmtId="14" fontId="9" fillId="0" borderId="38" xfId="0" applyNumberFormat="1" applyFont="1" applyBorder="1" applyAlignment="1">
      <alignment horizontal="center" vertical="center"/>
    </xf>
    <xf numFmtId="0" fontId="9" fillId="0" borderId="38" xfId="0" applyFont="1" applyBorder="1" applyAlignment="1">
      <alignment horizontal="center"/>
    </xf>
    <xf numFmtId="0" fontId="9" fillId="0" borderId="35" xfId="0" applyFont="1" applyBorder="1"/>
    <xf numFmtId="49" fontId="12" fillId="0" borderId="0" xfId="0" applyNumberFormat="1" applyFont="1" applyAlignment="1">
      <alignment horizontal="center" vertical="center"/>
    </xf>
    <xf numFmtId="0" fontId="9" fillId="0" borderId="0" xfId="0" applyFont="1" applyAlignment="1">
      <alignment horizontal="left" vertical="center"/>
    </xf>
    <xf numFmtId="14" fontId="9" fillId="0" borderId="0" xfId="0" applyNumberFormat="1" applyFont="1" applyAlignment="1">
      <alignment horizontal="center" vertical="center"/>
    </xf>
    <xf numFmtId="0" fontId="9" fillId="0" borderId="0" xfId="0" applyFont="1" applyAlignment="1">
      <alignment horizontal="center"/>
    </xf>
    <xf numFmtId="164" fontId="5" fillId="5" borderId="41" xfId="0" applyNumberFormat="1" applyFont="1" applyFill="1" applyBorder="1" applyAlignment="1">
      <alignment horizontal="left" vertical="center"/>
    </xf>
    <xf numFmtId="1" fontId="5" fillId="5" borderId="42" xfId="0" applyNumberFormat="1" applyFont="1" applyFill="1" applyBorder="1" applyAlignment="1">
      <alignment horizontal="left" vertical="center"/>
    </xf>
    <xf numFmtId="0" fontId="5" fillId="5" borderId="42" xfId="0" applyFont="1" applyFill="1" applyBorder="1" applyAlignment="1">
      <alignment horizontal="left" vertical="center" wrapText="1"/>
    </xf>
    <xf numFmtId="49" fontId="5" fillId="5" borderId="42" xfId="0" applyNumberFormat="1" applyFont="1" applyFill="1" applyBorder="1" applyAlignment="1">
      <alignment horizontal="left" vertical="center"/>
    </xf>
    <xf numFmtId="14" fontId="5" fillId="5" borderId="42" xfId="0" applyNumberFormat="1" applyFont="1" applyFill="1" applyBorder="1" applyAlignment="1">
      <alignment horizontal="left" vertical="center"/>
    </xf>
    <xf numFmtId="0" fontId="5" fillId="5" borderId="42" xfId="0" applyFont="1" applyFill="1" applyBorder="1" applyAlignment="1">
      <alignment horizontal="left" vertical="center"/>
    </xf>
    <xf numFmtId="0" fontId="5" fillId="5" borderId="42" xfId="0" applyFont="1" applyFill="1" applyBorder="1" applyAlignment="1">
      <alignment vertical="center" wrapText="1"/>
    </xf>
    <xf numFmtId="49" fontId="5" fillId="5" borderId="43" xfId="0" applyNumberFormat="1" applyFont="1" applyFill="1" applyBorder="1" applyAlignment="1">
      <alignment horizontal="left" vertical="center"/>
    </xf>
    <xf numFmtId="0" fontId="5" fillId="5" borderId="43" xfId="0" applyFont="1" applyFill="1" applyBorder="1" applyAlignment="1">
      <alignment horizontal="left" vertical="center"/>
    </xf>
    <xf numFmtId="49" fontId="5" fillId="5" borderId="44" xfId="0" applyNumberFormat="1" applyFont="1" applyFill="1" applyBorder="1" applyAlignment="1">
      <alignment horizontal="left" vertical="center"/>
    </xf>
    <xf numFmtId="0" fontId="5" fillId="0" borderId="16" xfId="0" applyFont="1" applyBorder="1" applyAlignment="1">
      <alignment horizontal="left" vertical="center"/>
    </xf>
    <xf numFmtId="49" fontId="2" fillId="6" borderId="48" xfId="0" applyNumberFormat="1" applyFont="1" applyFill="1" applyBorder="1" applyAlignment="1">
      <alignment vertical="center"/>
    </xf>
    <xf numFmtId="0" fontId="2" fillId="6" borderId="50" xfId="0" applyFont="1" applyFill="1" applyBorder="1" applyAlignment="1">
      <alignment vertical="center"/>
    </xf>
    <xf numFmtId="0" fontId="17" fillId="6" borderId="50" xfId="0" applyFont="1" applyFill="1" applyBorder="1" applyAlignment="1">
      <alignment horizontal="center" vertical="center"/>
    </xf>
    <xf numFmtId="164" fontId="2" fillId="6" borderId="50" xfId="0" applyNumberFormat="1" applyFont="1" applyFill="1" applyBorder="1" applyAlignment="1">
      <alignment vertical="center"/>
    </xf>
    <xf numFmtId="0" fontId="2" fillId="6" borderId="54" xfId="0" applyFont="1" applyFill="1" applyBorder="1" applyAlignment="1">
      <alignment horizontal="left" vertical="center"/>
    </xf>
    <xf numFmtId="49" fontId="2" fillId="6" borderId="50" xfId="0" applyNumberFormat="1" applyFont="1" applyFill="1" applyBorder="1" applyAlignment="1">
      <alignment horizontal="center" vertical="center"/>
    </xf>
    <xf numFmtId="0" fontId="2" fillId="6" borderId="50" xfId="0" applyFont="1" applyFill="1" applyBorder="1" applyAlignment="1">
      <alignment horizontal="center" vertical="center"/>
    </xf>
    <xf numFmtId="14" fontId="2" fillId="6" borderId="50" xfId="0" applyNumberFormat="1" applyFont="1" applyFill="1" applyBorder="1" applyAlignment="1">
      <alignment horizontal="center" vertical="center"/>
    </xf>
    <xf numFmtId="164" fontId="2" fillId="6" borderId="50" xfId="0" applyNumberFormat="1" applyFont="1" applyFill="1" applyBorder="1" applyAlignment="1">
      <alignment horizontal="center" vertical="center"/>
    </xf>
    <xf numFmtId="0" fontId="2" fillId="6" borderId="55" xfId="0" applyFont="1" applyFill="1" applyBorder="1" applyAlignment="1">
      <alignment horizontal="center" vertical="center"/>
    </xf>
    <xf numFmtId="49" fontId="12" fillId="0" borderId="59" xfId="0" applyNumberFormat="1" applyFont="1" applyBorder="1" applyAlignment="1">
      <alignment horizontal="center" vertical="center"/>
    </xf>
    <xf numFmtId="0" fontId="2" fillId="7" borderId="61" xfId="0" applyFont="1" applyFill="1" applyBorder="1" applyAlignment="1">
      <alignment vertical="center"/>
    </xf>
    <xf numFmtId="0" fontId="17" fillId="7" borderId="61" xfId="0" applyFont="1" applyFill="1" applyBorder="1" applyAlignment="1">
      <alignment horizontal="center" vertical="center"/>
    </xf>
    <xf numFmtId="164" fontId="2" fillId="7" borderId="61" xfId="0" applyNumberFormat="1" applyFont="1" applyFill="1" applyBorder="1" applyAlignment="1">
      <alignment vertical="center"/>
    </xf>
    <xf numFmtId="0" fontId="2" fillId="7" borderId="62" xfId="0" applyFont="1" applyFill="1" applyBorder="1" applyAlignment="1">
      <alignment vertical="center"/>
    </xf>
    <xf numFmtId="0" fontId="2" fillId="7" borderId="63" xfId="0" applyFont="1" applyFill="1" applyBorder="1" applyAlignment="1">
      <alignment horizontal="left" vertical="center"/>
    </xf>
    <xf numFmtId="49" fontId="2" fillId="7" borderId="61" xfId="0" applyNumberFormat="1" applyFont="1" applyFill="1" applyBorder="1" applyAlignment="1">
      <alignment horizontal="center" vertical="center"/>
    </xf>
    <xf numFmtId="0" fontId="2" fillId="7" borderId="61" xfId="0" applyFont="1" applyFill="1" applyBorder="1" applyAlignment="1">
      <alignment horizontal="center" vertical="center"/>
    </xf>
    <xf numFmtId="14" fontId="2" fillId="7" borderId="61" xfId="0" applyNumberFormat="1" applyFont="1" applyFill="1" applyBorder="1" applyAlignment="1">
      <alignment horizontal="center" vertical="center"/>
    </xf>
    <xf numFmtId="0" fontId="2" fillId="7" borderId="64" xfId="0" applyFont="1" applyFill="1" applyBorder="1" applyAlignment="1">
      <alignment horizontal="center" vertical="center"/>
    </xf>
    <xf numFmtId="49" fontId="2" fillId="6" borderId="42" xfId="0" applyNumberFormat="1" applyFont="1" applyFill="1" applyBorder="1" applyAlignment="1">
      <alignment vertical="center"/>
    </xf>
    <xf numFmtId="0" fontId="2" fillId="8" borderId="69" xfId="0" applyFont="1" applyFill="1" applyBorder="1" applyAlignment="1">
      <alignment vertical="center"/>
    </xf>
    <xf numFmtId="0" fontId="17" fillId="8" borderId="69" xfId="0" applyFont="1" applyFill="1" applyBorder="1" applyAlignment="1">
      <alignment horizontal="center" vertical="center"/>
    </xf>
    <xf numFmtId="164" fontId="2" fillId="8" borderId="69" xfId="0" applyNumberFormat="1" applyFont="1" applyFill="1" applyBorder="1" applyAlignment="1">
      <alignment vertical="center"/>
    </xf>
    <xf numFmtId="0" fontId="2" fillId="8" borderId="70" xfId="0" applyFont="1" applyFill="1" applyBorder="1" applyAlignment="1">
      <alignment vertical="center"/>
    </xf>
    <xf numFmtId="0" fontId="2" fillId="8" borderId="71" xfId="0" applyFont="1" applyFill="1" applyBorder="1" applyAlignment="1">
      <alignment horizontal="left" vertical="center"/>
    </xf>
    <xf numFmtId="49" fontId="2" fillId="8" borderId="69" xfId="0" applyNumberFormat="1" applyFont="1" applyFill="1" applyBorder="1" applyAlignment="1">
      <alignment horizontal="center" vertical="center"/>
    </xf>
    <xf numFmtId="0" fontId="2" fillId="8" borderId="69" xfId="0" applyFont="1" applyFill="1" applyBorder="1" applyAlignment="1">
      <alignment horizontal="center" vertical="center"/>
    </xf>
    <xf numFmtId="14" fontId="2" fillId="8" borderId="69" xfId="0" applyNumberFormat="1" applyFont="1" applyFill="1" applyBorder="1" applyAlignment="1">
      <alignment horizontal="center" vertical="center"/>
    </xf>
    <xf numFmtId="0" fontId="2" fillId="8" borderId="72" xfId="0" applyFont="1" applyFill="1" applyBorder="1" applyAlignment="1">
      <alignment horizontal="center" vertical="center"/>
    </xf>
    <xf numFmtId="49" fontId="12" fillId="9" borderId="36" xfId="0" applyNumberFormat="1" applyFont="1" applyFill="1" applyBorder="1" applyAlignment="1">
      <alignment horizontal="center" vertical="center"/>
    </xf>
    <xf numFmtId="164" fontId="2" fillId="7" borderId="61" xfId="0" applyNumberFormat="1" applyFont="1" applyFill="1" applyBorder="1" applyAlignment="1">
      <alignment horizontal="center" vertical="center"/>
    </xf>
    <xf numFmtId="49" fontId="12" fillId="10" borderId="36" xfId="0" applyNumberFormat="1" applyFont="1" applyFill="1" applyBorder="1" applyAlignment="1">
      <alignment horizontal="center" vertical="center"/>
    </xf>
    <xf numFmtId="164" fontId="2" fillId="8" borderId="69" xfId="0" applyNumberFormat="1" applyFont="1" applyFill="1" applyBorder="1" applyAlignment="1">
      <alignment horizontal="center" vertical="center"/>
    </xf>
    <xf numFmtId="49" fontId="13" fillId="9" borderId="36" xfId="0" applyNumberFormat="1" applyFont="1" applyFill="1" applyBorder="1" applyAlignment="1">
      <alignment horizontal="center" vertical="center"/>
    </xf>
    <xf numFmtId="49" fontId="13" fillId="10" borderId="36" xfId="0" applyNumberFormat="1" applyFont="1" applyFill="1" applyBorder="1" applyAlignment="1">
      <alignment horizontal="center" vertical="center"/>
    </xf>
    <xf numFmtId="0" fontId="5" fillId="10" borderId="36" xfId="0" applyFont="1" applyFill="1" applyBorder="1" applyAlignment="1">
      <alignment horizontal="left" vertical="center"/>
    </xf>
    <xf numFmtId="49" fontId="2" fillId="6" borderId="78" xfId="0" applyNumberFormat="1" applyFont="1" applyFill="1" applyBorder="1" applyAlignment="1">
      <alignment vertical="center"/>
    </xf>
    <xf numFmtId="49" fontId="12" fillId="0" borderId="80" xfId="0" applyNumberFormat="1" applyFont="1" applyBorder="1" applyAlignment="1">
      <alignment horizontal="center" vertical="center"/>
    </xf>
    <xf numFmtId="0" fontId="2" fillId="8" borderId="81" xfId="0" applyFont="1" applyFill="1" applyBorder="1" applyAlignment="1">
      <alignment vertical="center"/>
    </xf>
    <xf numFmtId="0" fontId="2" fillId="8" borderId="82" xfId="0" applyFont="1" applyFill="1" applyBorder="1" applyAlignment="1">
      <alignment horizontal="left" vertical="center"/>
    </xf>
    <xf numFmtId="49" fontId="2" fillId="8" borderId="83" xfId="0" applyNumberFormat="1" applyFont="1" applyFill="1" applyBorder="1" applyAlignment="1">
      <alignment horizontal="center" vertical="center"/>
    </xf>
    <xf numFmtId="0" fontId="2" fillId="8" borderId="83" xfId="0" applyFont="1" applyFill="1" applyBorder="1" applyAlignment="1">
      <alignment horizontal="center" vertical="center"/>
    </xf>
    <xf numFmtId="14" fontId="2" fillId="8" borderId="83" xfId="0" applyNumberFormat="1" applyFont="1" applyFill="1" applyBorder="1" applyAlignment="1">
      <alignment horizontal="center" vertical="center"/>
    </xf>
    <xf numFmtId="164" fontId="2" fillId="8" borderId="83" xfId="0" applyNumberFormat="1" applyFont="1" applyFill="1" applyBorder="1" applyAlignment="1">
      <alignment horizontal="center" vertical="center"/>
    </xf>
    <xf numFmtId="0" fontId="2" fillId="8" borderId="84" xfId="0" applyFont="1" applyFill="1" applyBorder="1" applyAlignment="1">
      <alignment horizontal="center" vertical="center"/>
    </xf>
    <xf numFmtId="0" fontId="2" fillId="0" borderId="34" xfId="0" applyFont="1" applyBorder="1" applyAlignment="1">
      <alignment vertical="center"/>
    </xf>
    <xf numFmtId="164" fontId="2" fillId="0" borderId="0" xfId="0" applyNumberFormat="1" applyFont="1" applyAlignment="1">
      <alignment vertical="center"/>
    </xf>
    <xf numFmtId="1" fontId="2" fillId="0" borderId="0" xfId="0" applyNumberFormat="1" applyFont="1" applyAlignment="1">
      <alignment vertical="center"/>
    </xf>
    <xf numFmtId="0" fontId="2" fillId="0" borderId="0" xfId="0" applyFont="1" applyAlignment="1">
      <alignment vertical="center" wrapText="1"/>
    </xf>
    <xf numFmtId="49" fontId="2" fillId="0" borderId="0" xfId="0" applyNumberFormat="1" applyFont="1" applyAlignment="1">
      <alignment vertical="center"/>
    </xf>
    <xf numFmtId="14" fontId="2" fillId="0" borderId="0" xfId="0" applyNumberFormat="1" applyFont="1" applyAlignment="1">
      <alignment horizontal="center" vertical="center"/>
    </xf>
    <xf numFmtId="0" fontId="5" fillId="0" borderId="22" xfId="0" applyFont="1" applyBorder="1" applyAlignment="1">
      <alignment vertical="center"/>
    </xf>
    <xf numFmtId="0" fontId="8" fillId="0" borderId="22" xfId="0" applyFont="1" applyBorder="1" applyAlignment="1">
      <alignment horizontal="center"/>
    </xf>
    <xf numFmtId="166" fontId="9" fillId="0" borderId="22" xfId="0" applyNumberFormat="1" applyFont="1" applyBorder="1"/>
    <xf numFmtId="0" fontId="9" fillId="0" borderId="22" xfId="0" applyFont="1" applyBorder="1"/>
    <xf numFmtId="164" fontId="9" fillId="0" borderId="22" xfId="0" applyNumberFormat="1" applyFont="1" applyBorder="1" applyAlignment="1">
      <alignment vertical="center"/>
    </xf>
    <xf numFmtId="0" fontId="8" fillId="0" borderId="22" xfId="0" applyFont="1" applyBorder="1" applyAlignment="1">
      <alignment horizontal="center" vertical="center"/>
    </xf>
    <xf numFmtId="0" fontId="11" fillId="0" borderId="22" xfId="0" applyFont="1" applyBorder="1" applyAlignment="1">
      <alignment vertical="center"/>
    </xf>
    <xf numFmtId="0" fontId="11" fillId="0" borderId="22" xfId="0" applyFont="1" applyBorder="1" applyAlignment="1">
      <alignment horizontal="left" vertical="center"/>
    </xf>
    <xf numFmtId="166" fontId="9" fillId="0" borderId="89" xfId="0" applyNumberFormat="1" applyFont="1" applyBorder="1"/>
    <xf numFmtId="0" fontId="0" fillId="0" borderId="93" xfId="0" applyBorder="1"/>
    <xf numFmtId="0" fontId="8" fillId="0" borderId="93" xfId="0" applyFont="1" applyBorder="1" applyAlignment="1">
      <alignment horizontal="center"/>
    </xf>
    <xf numFmtId="0" fontId="8" fillId="0" borderId="14" xfId="0" applyFont="1" applyBorder="1" applyAlignment="1">
      <alignment horizontal="center"/>
    </xf>
    <xf numFmtId="0" fontId="8" fillId="0" borderId="91" xfId="0" applyFont="1" applyBorder="1" applyAlignment="1">
      <alignment horizontal="center"/>
    </xf>
    <xf numFmtId="0" fontId="8" fillId="0" borderId="97" xfId="0" applyFont="1" applyBorder="1" applyAlignment="1">
      <alignment horizontal="center"/>
    </xf>
    <xf numFmtId="49" fontId="21" fillId="0" borderId="36" xfId="0" applyNumberFormat="1" applyFont="1" applyBorder="1" applyAlignment="1">
      <alignment horizontal="center" vertical="center"/>
    </xf>
    <xf numFmtId="0" fontId="19" fillId="0" borderId="36" xfId="0" applyFont="1" applyBorder="1" applyAlignment="1">
      <alignment horizontal="left" vertical="center"/>
    </xf>
    <xf numFmtId="0" fontId="19" fillId="0" borderId="37" xfId="0" applyFont="1" applyBorder="1"/>
    <xf numFmtId="49" fontId="21" fillId="0" borderId="59" xfId="0" applyNumberFormat="1" applyFont="1" applyBorder="1" applyAlignment="1">
      <alignment horizontal="center" vertical="center"/>
    </xf>
    <xf numFmtId="49" fontId="21" fillId="9" borderId="36" xfId="0" applyNumberFormat="1" applyFont="1" applyFill="1" applyBorder="1" applyAlignment="1">
      <alignment horizontal="center" vertical="center"/>
    </xf>
    <xf numFmtId="165" fontId="9" fillId="0" borderId="96" xfId="0" applyNumberFormat="1" applyFont="1" applyBorder="1" applyAlignment="1">
      <alignment horizontal="center"/>
    </xf>
    <xf numFmtId="0" fontId="1" fillId="0" borderId="92" xfId="0" applyFont="1" applyBorder="1"/>
    <xf numFmtId="165" fontId="9" fillId="0" borderId="22" xfId="0" applyNumberFormat="1" applyFont="1" applyBorder="1" applyAlignment="1">
      <alignment horizontal="center"/>
    </xf>
    <xf numFmtId="0" fontId="1" fillId="0" borderId="22" xfId="0" applyFont="1" applyBorder="1"/>
    <xf numFmtId="164" fontId="10" fillId="0" borderId="93" xfId="0" applyNumberFormat="1" applyFont="1" applyBorder="1" applyAlignment="1">
      <alignment horizontal="center"/>
    </xf>
    <xf numFmtId="0" fontId="1" fillId="0" borderId="93" xfId="0" applyFont="1" applyBorder="1"/>
    <xf numFmtId="164" fontId="10" fillId="0" borderId="22" xfId="0" applyNumberFormat="1" applyFont="1" applyBorder="1" applyAlignment="1">
      <alignment horizontal="center"/>
    </xf>
    <xf numFmtId="0" fontId="8" fillId="0" borderId="90" xfId="0" applyFont="1" applyBorder="1" applyAlignment="1">
      <alignment horizontal="center"/>
    </xf>
    <xf numFmtId="0" fontId="1" fillId="0" borderId="91" xfId="0" applyFont="1" applyBorder="1"/>
    <xf numFmtId="165" fontId="9" fillId="0" borderId="94" xfId="0" applyNumberFormat="1" applyFont="1" applyBorder="1" applyAlignment="1">
      <alignment horizontal="center"/>
    </xf>
    <xf numFmtId="0" fontId="1" fillId="0" borderId="95" xfId="0" applyFont="1" applyBorder="1"/>
    <xf numFmtId="0" fontId="8" fillId="0" borderId="93" xfId="0" applyFont="1" applyBorder="1" applyAlignment="1">
      <alignment horizontal="center"/>
    </xf>
    <xf numFmtId="0" fontId="5" fillId="0" borderId="85" xfId="0" applyFont="1" applyBorder="1" applyAlignment="1">
      <alignment horizontal="center" vertical="center"/>
    </xf>
    <xf numFmtId="0" fontId="1" fillId="0" borderId="86" xfId="0" applyFont="1" applyBorder="1"/>
    <xf numFmtId="0" fontId="1" fillId="0" borderId="87" xfId="0" applyFont="1" applyBorder="1"/>
    <xf numFmtId="0" fontId="20" fillId="0" borderId="1" xfId="0" applyFont="1" applyBorder="1" applyAlignment="1">
      <alignment horizontal="center"/>
    </xf>
    <xf numFmtId="0" fontId="1" fillId="0" borderId="2" xfId="0" applyFont="1" applyBorder="1"/>
    <xf numFmtId="0" fontId="1" fillId="0" borderId="88" xfId="0" applyFont="1" applyBorder="1"/>
    <xf numFmtId="164" fontId="4" fillId="3" borderId="18" xfId="0" applyNumberFormat="1" applyFont="1" applyFill="1" applyBorder="1" applyAlignment="1">
      <alignment horizontal="left" vertical="center"/>
    </xf>
    <xf numFmtId="0" fontId="1" fillId="0" borderId="19" xfId="0" applyFont="1" applyBorder="1"/>
    <xf numFmtId="0" fontId="1" fillId="0" borderId="20" xfId="0" applyFont="1" applyBorder="1"/>
    <xf numFmtId="164" fontId="4" fillId="3" borderId="24" xfId="0" applyNumberFormat="1" applyFont="1" applyFill="1" applyBorder="1" applyAlignment="1">
      <alignment horizontal="left" vertical="center"/>
    </xf>
    <xf numFmtId="0" fontId="1" fillId="0" borderId="25" xfId="0" applyFont="1" applyBorder="1"/>
    <xf numFmtId="0" fontId="1" fillId="0" borderId="26" xfId="0" applyFont="1" applyBorder="1"/>
    <xf numFmtId="164" fontId="4" fillId="0" borderId="11" xfId="0" applyNumberFormat="1" applyFont="1" applyBorder="1" applyAlignment="1">
      <alignment horizontal="center" vertical="center"/>
    </xf>
    <xf numFmtId="0" fontId="1" fillId="0" borderId="12" xfId="0" applyFont="1" applyBorder="1"/>
    <xf numFmtId="164" fontId="4" fillId="0" borderId="2" xfId="0" applyNumberFormat="1" applyFont="1" applyBorder="1" applyAlignment="1">
      <alignment horizontal="center" vertical="center"/>
    </xf>
    <xf numFmtId="164" fontId="4" fillId="0" borderId="0" xfId="0" applyNumberFormat="1" applyFont="1" applyAlignment="1">
      <alignment horizontal="center" vertical="center"/>
    </xf>
    <xf numFmtId="0" fontId="0" fillId="0" borderId="0" xfId="0"/>
    <xf numFmtId="164" fontId="4" fillId="0" borderId="31" xfId="0" applyNumberFormat="1" applyFont="1" applyBorder="1" applyAlignment="1">
      <alignment horizontal="center" vertical="center"/>
    </xf>
    <xf numFmtId="0" fontId="1" fillId="0" borderId="31" xfId="0" applyFont="1" applyBorder="1"/>
    <xf numFmtId="164" fontId="5" fillId="0" borderId="0" xfId="0" applyNumberFormat="1" applyFont="1" applyAlignment="1">
      <alignment horizontal="center" vertical="center"/>
    </xf>
    <xf numFmtId="49" fontId="4" fillId="0" borderId="11" xfId="0" applyNumberFormat="1" applyFont="1" applyBorder="1" applyAlignment="1">
      <alignment horizontal="center" vertical="center" wrapText="1"/>
    </xf>
    <xf numFmtId="0" fontId="1" fillId="0" borderId="15" xfId="0" applyFont="1" applyBorder="1"/>
    <xf numFmtId="0" fontId="1" fillId="0" borderId="3" xfId="0" applyFont="1" applyBorder="1"/>
    <xf numFmtId="0" fontId="8" fillId="0" borderId="22" xfId="0" applyFont="1" applyBorder="1" applyAlignment="1">
      <alignment horizontal="center" vertical="center" wrapText="1"/>
    </xf>
    <xf numFmtId="164" fontId="3" fillId="2" borderId="6" xfId="0" applyNumberFormat="1" applyFont="1" applyFill="1" applyBorder="1" applyAlignment="1">
      <alignment horizontal="center" vertical="center"/>
    </xf>
    <xf numFmtId="0" fontId="1" fillId="0" borderId="17" xfId="0" applyFont="1" applyBorder="1"/>
    <xf numFmtId="164" fontId="4" fillId="3" borderId="7" xfId="0" applyNumberFormat="1" applyFont="1" applyFill="1" applyBorder="1" applyAlignment="1">
      <alignment horizontal="left" vertical="center"/>
    </xf>
    <xf numFmtId="0" fontId="1" fillId="0" borderId="8" xfId="0" applyFont="1" applyBorder="1"/>
    <xf numFmtId="0" fontId="1" fillId="0" borderId="9" xfId="0" applyFont="1" applyBorder="1"/>
    <xf numFmtId="0" fontId="4" fillId="0" borderId="11" xfId="0" applyFont="1" applyBorder="1" applyAlignment="1">
      <alignment horizontal="center" vertical="center" wrapText="1"/>
    </xf>
    <xf numFmtId="1" fontId="16" fillId="6" borderId="46" xfId="0" applyNumberFormat="1" applyFont="1" applyFill="1" applyBorder="1" applyAlignment="1">
      <alignment horizontal="center" vertical="center"/>
    </xf>
    <xf numFmtId="0" fontId="1" fillId="0" borderId="57" xfId="0" applyFont="1" applyBorder="1"/>
    <xf numFmtId="0" fontId="1" fillId="0" borderId="66" xfId="0" applyFont="1" applyBorder="1"/>
    <xf numFmtId="0" fontId="2" fillId="6" borderId="47" xfId="0" applyFont="1" applyFill="1" applyBorder="1" applyAlignment="1">
      <alignment horizontal="center" vertical="center" wrapText="1"/>
    </xf>
    <xf numFmtId="0" fontId="1" fillId="0" borderId="58" xfId="0" applyFont="1" applyBorder="1"/>
    <xf numFmtId="0" fontId="1" fillId="0" borderId="67" xfId="0" applyFont="1" applyBorder="1"/>
    <xf numFmtId="14" fontId="2" fillId="6" borderId="49" xfId="0" applyNumberFormat="1" applyFont="1" applyFill="1" applyBorder="1" applyAlignment="1">
      <alignment horizontal="center" vertical="center"/>
    </xf>
    <xf numFmtId="0" fontId="1" fillId="0" borderId="60" xfId="0" applyFont="1" applyBorder="1"/>
    <xf numFmtId="0" fontId="1" fillId="0" borderId="68" xfId="0" applyFont="1" applyBorder="1"/>
    <xf numFmtId="0" fontId="2" fillId="6" borderId="46" xfId="0" applyFont="1" applyFill="1" applyBorder="1" applyAlignment="1">
      <alignment horizontal="center" vertical="center"/>
    </xf>
    <xf numFmtId="0" fontId="2" fillId="6" borderId="46" xfId="0" applyFont="1" applyFill="1" applyBorder="1" applyAlignment="1">
      <alignment vertical="center" wrapText="1"/>
    </xf>
    <xf numFmtId="0" fontId="18" fillId="6" borderId="46" xfId="0" applyFont="1" applyFill="1" applyBorder="1" applyAlignment="1">
      <alignment horizontal="center" vertical="center"/>
    </xf>
    <xf numFmtId="164" fontId="2" fillId="6" borderId="45" xfId="0" applyNumberFormat="1" applyFont="1" applyFill="1" applyBorder="1" applyAlignment="1">
      <alignment horizontal="left" vertical="center"/>
    </xf>
    <xf numFmtId="0" fontId="1" fillId="0" borderId="56" xfId="0" applyFont="1" applyBorder="1"/>
    <xf numFmtId="0" fontId="1" fillId="0" borderId="65" xfId="0" applyFont="1" applyBorder="1"/>
    <xf numFmtId="49" fontId="2" fillId="6" borderId="51" xfId="0" applyNumberFormat="1" applyFont="1" applyFill="1" applyBorder="1" applyAlignment="1">
      <alignment horizontal="center" vertical="center"/>
    </xf>
    <xf numFmtId="0" fontId="1" fillId="0" borderId="52" xfId="0" applyFont="1" applyBorder="1"/>
    <xf numFmtId="0" fontId="1" fillId="0" borderId="53" xfId="0" applyFont="1" applyBorder="1"/>
    <xf numFmtId="0" fontId="1" fillId="0" borderId="75" xfId="0" applyFont="1" applyBorder="1"/>
    <xf numFmtId="0" fontId="1" fillId="0" borderId="76" xfId="0" applyFont="1" applyBorder="1"/>
    <xf numFmtId="0" fontId="1" fillId="0" borderId="77" xfId="0" applyFont="1" applyBorder="1"/>
    <xf numFmtId="0" fontId="1" fillId="0" borderId="79" xfId="0" applyFont="1" applyBorder="1"/>
    <xf numFmtId="49" fontId="2" fillId="6" borderId="73" xfId="0" applyNumberFormat="1" applyFont="1" applyFill="1" applyBorder="1" applyAlignment="1">
      <alignment horizontal="center" vertical="center"/>
    </xf>
    <xf numFmtId="0" fontId="1" fillId="0" borderId="74" xfId="0" applyFont="1" applyBorder="1"/>
    <xf numFmtId="0" fontId="22" fillId="6" borderId="48" xfId="0" applyFont="1" applyFill="1" applyBorder="1" applyAlignment="1">
      <alignment vertical="center" wrapText="1"/>
    </xf>
    <xf numFmtId="0" fontId="22" fillId="6" borderId="57" xfId="0" applyFont="1" applyFill="1" applyBorder="1" applyAlignment="1">
      <alignment vertical="center" wrapText="1"/>
    </xf>
    <xf numFmtId="0" fontId="22" fillId="6" borderId="66" xfId="0" applyFont="1" applyFill="1" applyBorder="1" applyAlignment="1">
      <alignment vertical="center" wrapText="1"/>
    </xf>
    <xf numFmtId="49" fontId="4" fillId="4" borderId="13" xfId="0" applyNumberFormat="1" applyFont="1" applyFill="1" applyBorder="1" applyAlignment="1">
      <alignment vertical="center" wrapText="1"/>
    </xf>
    <xf numFmtId="0" fontId="0" fillId="0" borderId="14" xfId="0" applyBorder="1" applyAlignment="1"/>
    <xf numFmtId="0" fontId="0" fillId="0" borderId="98" xfId="0" applyBorder="1" applyAlignment="1"/>
    <xf numFmtId="49" fontId="4" fillId="4" borderId="28" xfId="0" applyNumberFormat="1" applyFont="1" applyFill="1" applyBorder="1" applyAlignment="1">
      <alignment vertical="center" wrapText="1"/>
    </xf>
    <xf numFmtId="0" fontId="0" fillId="0" borderId="22" xfId="0" applyBorder="1" applyAlignment="1"/>
    <xf numFmtId="0" fontId="0" fillId="0" borderId="29" xfId="0" applyBorder="1" applyAlignment="1"/>
    <xf numFmtId="49" fontId="4" fillId="4" borderId="30" xfId="0" applyNumberFormat="1" applyFont="1" applyFill="1" applyBorder="1" applyAlignment="1">
      <alignment vertical="center" wrapText="1"/>
    </xf>
    <xf numFmtId="0" fontId="0" fillId="0" borderId="31" xfId="0" applyBorder="1" applyAlignment="1"/>
    <xf numFmtId="0" fontId="0" fillId="0" borderId="32" xfId="0" applyBorder="1" applyAlignment="1"/>
    <xf numFmtId="0" fontId="4" fillId="11" borderId="1" xfId="0" applyFont="1" applyFill="1" applyBorder="1" applyAlignment="1">
      <alignment horizontal="center" vertical="center" wrapText="1"/>
    </xf>
    <xf numFmtId="0" fontId="1" fillId="11" borderId="2" xfId="0" applyFont="1" applyFill="1" applyBorder="1"/>
    <xf numFmtId="0" fontId="1" fillId="11" borderId="3" xfId="0" applyFont="1" applyFill="1" applyBorder="1"/>
    <xf numFmtId="0" fontId="1" fillId="11" borderId="28" xfId="0" applyFont="1" applyFill="1" applyBorder="1"/>
    <xf numFmtId="0" fontId="0" fillId="11" borderId="0" xfId="0" applyFill="1"/>
    <xf numFmtId="0" fontId="1" fillId="11" borderId="29" xfId="0" applyFont="1" applyFill="1" applyBorder="1"/>
    <xf numFmtId="0" fontId="1" fillId="11" borderId="30" xfId="0" applyFont="1" applyFill="1" applyBorder="1"/>
    <xf numFmtId="0" fontId="1" fillId="11" borderId="31" xfId="0" applyFont="1" applyFill="1" applyBorder="1"/>
    <xf numFmtId="0" fontId="1" fillId="11" borderId="32" xfId="0" applyFont="1" applyFill="1" applyBorder="1"/>
    <xf numFmtId="49" fontId="23" fillId="0" borderId="1" xfId="0" applyNumberFormat="1" applyFont="1" applyBorder="1" applyAlignment="1">
      <alignment horizontal="center" vertical="center"/>
    </xf>
  </cellXfs>
  <cellStyles count="1">
    <cellStyle name="Normal" xfId="0" builtinId="0"/>
  </cellStyles>
  <dxfs count="8">
    <dxf>
      <font>
        <color rgb="FFFF0000"/>
      </font>
      <fill>
        <patternFill patternType="none"/>
      </fill>
    </dxf>
    <dxf>
      <font>
        <b/>
        <color rgb="FFFF0000"/>
      </font>
      <fill>
        <patternFill patternType="none"/>
      </fill>
    </dxf>
    <dxf>
      <font>
        <b/>
        <color rgb="FF00B050"/>
      </font>
      <fill>
        <patternFill patternType="none"/>
      </fill>
    </dxf>
    <dxf>
      <font>
        <color rgb="FFFF0000"/>
      </font>
      <fill>
        <patternFill patternType="none"/>
      </fill>
    </dxf>
    <dxf>
      <font>
        <b/>
        <color rgb="FFFF0000"/>
      </font>
      <fill>
        <patternFill patternType="none"/>
      </fill>
    </dxf>
    <dxf>
      <font>
        <b/>
        <color rgb="FF00B050"/>
      </font>
      <fill>
        <patternFill patternType="none"/>
      </fill>
    </dxf>
    <dxf>
      <fill>
        <patternFill patternType="solid">
          <fgColor rgb="FFDBE5F1"/>
          <bgColor rgb="FFDBE5F1"/>
        </patternFill>
      </fill>
    </dxf>
    <dxf>
      <fill>
        <patternFill patternType="solid">
          <fgColor rgb="FFF2DBDB"/>
          <bgColor rgb="FFF2DBDB"/>
        </patternFill>
      </fill>
    </dxf>
  </dxfs>
  <tableStyles count="1">
    <tableStyle name="Atletas-style" pivot="0" count="2" xr9:uid="{00000000-0011-0000-FFFF-FFFF00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209550</xdr:colOff>
      <xdr:row>5</xdr:row>
      <xdr:rowOff>0</xdr:rowOff>
    </xdr:from>
    <xdr:ext cx="295275" cy="219075"/>
    <xdr:sp macro="" textlink="">
      <xdr:nvSpPr>
        <xdr:cNvPr id="3" name="Shape 3">
          <a:extLst>
            <a:ext uri="{FF2B5EF4-FFF2-40B4-BE49-F238E27FC236}">
              <a16:creationId xmlns:a16="http://schemas.microsoft.com/office/drawing/2014/main" id="{00000000-0008-0000-0000-000003000000}"/>
            </a:ext>
          </a:extLst>
        </xdr:cNvPr>
        <xdr:cNvSpPr/>
      </xdr:nvSpPr>
      <xdr:spPr>
        <a:xfrm>
          <a:off x="5207888" y="3679988"/>
          <a:ext cx="276225" cy="200025"/>
        </a:xfrm>
        <a:prstGeom prst="bentUpArrow">
          <a:avLst>
            <a:gd name="adj1" fmla="val 25000"/>
            <a:gd name="adj2" fmla="val 25000"/>
            <a:gd name="adj3" fmla="val 25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97">
  <tableColumns count="6">
    <tableColumn id="1" xr3:uid="{00000000-0010-0000-0000-000001000000}" name="Seq"/>
    <tableColumn id="2" xr3:uid="{00000000-0010-0000-0000-000002000000}" name="CPF"/>
    <tableColumn id="3" xr3:uid="{00000000-0010-0000-0000-000003000000}" name="NOME COMPLETO"/>
    <tableColumn id="4" xr3:uid="{00000000-0010-0000-0000-000004000000}" name="NASCIMENTO"/>
    <tableColumn id="5" xr3:uid="{00000000-0010-0000-0000-000005000000}" name="GENERO"/>
    <tableColumn id="6" xr3:uid="{00000000-0010-0000-0000-000006000000}" name="CLUBE"/>
  </tableColumns>
  <tableStyleInfo name="Atle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J23" sqref="J23"/>
    </sheetView>
  </sheetViews>
  <sheetFormatPr defaultColWidth="11.25" defaultRowHeight="15" customHeight="1"/>
  <cols>
    <col min="1" max="1" width="14.5" customWidth="1"/>
    <col min="2" max="2" width="15.625" customWidth="1"/>
    <col min="3" max="3" width="7.375" customWidth="1"/>
    <col min="4" max="4" width="3.375" customWidth="1"/>
    <col min="5" max="5" width="14.25" customWidth="1"/>
    <col min="6" max="7" width="9.875" customWidth="1"/>
    <col min="8" max="8" width="11.25" customWidth="1"/>
    <col min="9" max="9" width="10.25" hidden="1" customWidth="1"/>
    <col min="10" max="10" width="10.5" customWidth="1"/>
    <col min="11" max="12" width="9.875" customWidth="1"/>
    <col min="13" max="13" width="12.5" customWidth="1"/>
    <col min="14" max="22" width="9.875" customWidth="1"/>
    <col min="23" max="26" width="9.5" customWidth="1"/>
  </cols>
  <sheetData>
    <row r="1" spans="1:26" ht="27.75" customHeight="1" thickBot="1">
      <c r="A1" s="237" t="s">
        <v>94</v>
      </c>
      <c r="B1" s="166"/>
      <c r="C1" s="166"/>
      <c r="D1" s="166"/>
      <c r="E1" s="166"/>
      <c r="F1" s="166"/>
      <c r="G1" s="166"/>
      <c r="H1" s="166"/>
      <c r="I1" s="166"/>
      <c r="J1" s="166"/>
      <c r="K1" s="166"/>
      <c r="L1" s="166"/>
      <c r="M1" s="184"/>
      <c r="N1" s="1"/>
      <c r="O1" s="2"/>
      <c r="P1" s="2"/>
      <c r="Q1" s="2"/>
      <c r="R1" s="2"/>
      <c r="S1" s="3"/>
      <c r="T1" s="3"/>
      <c r="U1" s="3"/>
      <c r="V1" s="4"/>
      <c r="W1" s="5"/>
      <c r="X1" s="5"/>
      <c r="Y1" s="5"/>
      <c r="Z1" s="5"/>
    </row>
    <row r="2" spans="1:26" ht="19.5" customHeight="1" thickBot="1">
      <c r="A2" s="186" t="s">
        <v>0</v>
      </c>
      <c r="B2" s="188"/>
      <c r="C2" s="189"/>
      <c r="D2" s="190"/>
      <c r="E2" s="6" t="s">
        <v>1</v>
      </c>
      <c r="F2" s="174"/>
      <c r="G2" s="175"/>
      <c r="H2" s="219" t="s">
        <v>2</v>
      </c>
      <c r="I2" s="220"/>
      <c r="J2" s="221"/>
      <c r="K2" s="191"/>
      <c r="L2" s="183"/>
      <c r="M2" s="175"/>
      <c r="N2" s="7"/>
      <c r="O2" s="8"/>
      <c r="P2" s="8"/>
      <c r="Q2" s="8"/>
      <c r="R2" s="9"/>
      <c r="S2" s="9"/>
      <c r="T2" s="9"/>
      <c r="U2" s="8"/>
      <c r="V2" s="10"/>
      <c r="W2" s="5"/>
      <c r="X2" s="5"/>
      <c r="Y2" s="5"/>
      <c r="Z2" s="5"/>
    </row>
    <row r="3" spans="1:26" ht="19.5" customHeight="1" thickBot="1">
      <c r="A3" s="187"/>
      <c r="B3" s="168"/>
      <c r="C3" s="169"/>
      <c r="D3" s="170"/>
      <c r="E3" s="11" t="s">
        <v>3</v>
      </c>
      <c r="F3" s="174"/>
      <c r="G3" s="175"/>
      <c r="H3" s="222" t="s">
        <v>4</v>
      </c>
      <c r="I3" s="223"/>
      <c r="J3" s="224"/>
      <c r="K3" s="191"/>
      <c r="L3" s="183"/>
      <c r="M3" s="175"/>
      <c r="N3" s="7"/>
      <c r="O3" s="8"/>
      <c r="P3" s="8"/>
      <c r="Q3" s="8"/>
      <c r="R3" s="9"/>
      <c r="S3" s="9"/>
      <c r="T3" s="9"/>
      <c r="U3" s="8"/>
      <c r="V3" s="10"/>
      <c r="W3" s="5"/>
      <c r="X3" s="5"/>
      <c r="Y3" s="5"/>
      <c r="Z3" s="5"/>
    </row>
    <row r="4" spans="1:26" ht="19.5" customHeight="1" thickBot="1">
      <c r="A4" s="12">
        <f ca="1">SUM(Inscrições!A2:A301)</f>
        <v>0</v>
      </c>
      <c r="B4" s="171" t="s">
        <v>5</v>
      </c>
      <c r="C4" s="172"/>
      <c r="D4" s="173"/>
      <c r="E4" s="13" t="s">
        <v>6</v>
      </c>
      <c r="F4" s="174"/>
      <c r="G4" s="175"/>
      <c r="H4" s="225" t="s">
        <v>7</v>
      </c>
      <c r="I4" s="226"/>
      <c r="J4" s="227"/>
      <c r="K4" s="182"/>
      <c r="L4" s="183"/>
      <c r="M4" s="175"/>
      <c r="N4" s="7"/>
      <c r="O4" s="8"/>
      <c r="P4" s="8"/>
      <c r="Q4" s="8"/>
      <c r="R4" s="9"/>
      <c r="S4" s="9"/>
      <c r="T4" s="9"/>
      <c r="U4" s="8"/>
      <c r="V4" s="10"/>
      <c r="W4" s="5"/>
      <c r="X4" s="5"/>
      <c r="Y4" s="5"/>
      <c r="Z4" s="5"/>
    </row>
    <row r="5" spans="1:26" ht="19.5" customHeight="1" thickBot="1">
      <c r="A5" s="14"/>
      <c r="B5" s="15"/>
      <c r="C5" s="15"/>
      <c r="D5" s="15"/>
      <c r="E5" s="16"/>
      <c r="F5" s="17"/>
      <c r="G5" s="17"/>
      <c r="H5" s="18"/>
      <c r="I5" s="18"/>
      <c r="J5" s="18"/>
      <c r="K5" s="19"/>
      <c r="L5" s="20"/>
      <c r="M5" s="21"/>
      <c r="N5" s="7"/>
      <c r="O5" s="8"/>
      <c r="P5" s="8"/>
      <c r="Q5" s="8"/>
      <c r="R5" s="9"/>
      <c r="S5" s="9"/>
      <c r="T5" s="9"/>
      <c r="U5" s="8"/>
      <c r="V5" s="5"/>
      <c r="W5" s="5"/>
      <c r="X5" s="5"/>
      <c r="Y5" s="5"/>
      <c r="Z5" s="5"/>
    </row>
    <row r="6" spans="1:26" ht="21.75" customHeight="1">
      <c r="A6" s="22" t="s">
        <v>8</v>
      </c>
      <c r="B6" s="176" t="s">
        <v>9</v>
      </c>
      <c r="C6" s="166"/>
      <c r="D6" s="166"/>
      <c r="E6" s="166"/>
      <c r="F6" s="166"/>
      <c r="G6" s="23"/>
      <c r="H6" s="228" t="s">
        <v>10</v>
      </c>
      <c r="I6" s="229"/>
      <c r="J6" s="229"/>
      <c r="K6" s="229"/>
      <c r="L6" s="229"/>
      <c r="M6" s="230"/>
      <c r="N6" s="7"/>
      <c r="O6" s="8"/>
      <c r="P6" s="8"/>
      <c r="Q6" s="8"/>
      <c r="R6" s="9"/>
      <c r="S6" s="9"/>
      <c r="T6" s="9"/>
      <c r="U6" s="8"/>
      <c r="V6" s="5"/>
      <c r="W6" s="5"/>
      <c r="X6" s="5"/>
      <c r="Y6" s="5"/>
      <c r="Z6" s="5"/>
    </row>
    <row r="7" spans="1:26" ht="21.75" customHeight="1">
      <c r="A7" s="24" t="s">
        <v>11</v>
      </c>
      <c r="B7" s="177" t="s">
        <v>12</v>
      </c>
      <c r="C7" s="178"/>
      <c r="D7" s="178"/>
      <c r="E7" s="178"/>
      <c r="F7" s="178"/>
      <c r="G7" s="25" t="s">
        <v>13</v>
      </c>
      <c r="H7" s="231"/>
      <c r="I7" s="232"/>
      <c r="J7" s="232"/>
      <c r="K7" s="232"/>
      <c r="L7" s="232"/>
      <c r="M7" s="233"/>
      <c r="N7" s="7"/>
      <c r="O7" s="8"/>
      <c r="P7" s="8"/>
      <c r="Q7" s="8"/>
      <c r="R7" s="9"/>
      <c r="S7" s="9"/>
      <c r="T7" s="9"/>
      <c r="U7" s="8"/>
      <c r="V7" s="5"/>
      <c r="W7" s="5"/>
      <c r="X7" s="5"/>
      <c r="Y7" s="5"/>
      <c r="Z7" s="5"/>
    </row>
    <row r="8" spans="1:26" ht="24.75" customHeight="1">
      <c r="A8" s="26" t="s">
        <v>14</v>
      </c>
      <c r="B8" s="179" t="s">
        <v>15</v>
      </c>
      <c r="C8" s="180"/>
      <c r="D8" s="180"/>
      <c r="E8" s="180"/>
      <c r="F8" s="180"/>
      <c r="G8" s="27" t="s">
        <v>13</v>
      </c>
      <c r="H8" s="234"/>
      <c r="I8" s="235"/>
      <c r="J8" s="235"/>
      <c r="K8" s="235"/>
      <c r="L8" s="235"/>
      <c r="M8" s="236"/>
      <c r="N8" s="7"/>
      <c r="O8" s="8"/>
      <c r="P8" s="8"/>
      <c r="Q8" s="8"/>
      <c r="R8" s="9"/>
      <c r="S8" s="9"/>
      <c r="T8" s="9"/>
      <c r="U8" s="8"/>
      <c r="V8" s="5"/>
      <c r="W8" s="5"/>
      <c r="X8" s="5"/>
      <c r="Y8" s="5"/>
      <c r="Z8" s="5"/>
    </row>
    <row r="9" spans="1:26" ht="24.75" customHeight="1">
      <c r="A9" s="14"/>
      <c r="B9" s="15"/>
      <c r="C9" s="15"/>
      <c r="D9" s="15"/>
      <c r="E9" s="16"/>
      <c r="F9" s="17"/>
      <c r="G9" s="17"/>
      <c r="H9" s="18"/>
      <c r="I9" s="18"/>
      <c r="J9" s="18"/>
      <c r="K9" s="19"/>
      <c r="L9" s="20"/>
      <c r="M9" s="21"/>
      <c r="N9" s="7"/>
      <c r="O9" s="8"/>
      <c r="P9" s="8"/>
      <c r="Q9" s="8"/>
      <c r="R9" s="9"/>
      <c r="S9" s="9"/>
      <c r="T9" s="9"/>
      <c r="U9" s="8"/>
      <c r="V9" s="5"/>
      <c r="W9" s="5"/>
      <c r="X9" s="5"/>
      <c r="Y9" s="5"/>
      <c r="Z9" s="5"/>
    </row>
    <row r="10" spans="1:26" ht="19.5" customHeight="1">
      <c r="A10" s="14"/>
      <c r="B10" s="181" t="s">
        <v>16</v>
      </c>
      <c r="C10" s="178"/>
      <c r="D10" s="178"/>
      <c r="E10" s="178"/>
      <c r="F10" s="178"/>
      <c r="G10" s="178"/>
      <c r="H10" s="178"/>
      <c r="I10" s="178"/>
      <c r="J10" s="178"/>
      <c r="K10" s="178"/>
      <c r="L10" s="20"/>
      <c r="M10" s="21"/>
      <c r="N10" s="7"/>
      <c r="O10" s="8"/>
      <c r="P10" s="8"/>
      <c r="Q10" s="8"/>
      <c r="R10" s="9"/>
      <c r="S10" s="9"/>
      <c r="T10" s="9"/>
      <c r="U10" s="8"/>
      <c r="V10" s="5"/>
      <c r="W10" s="5"/>
      <c r="X10" s="5"/>
      <c r="Y10" s="5"/>
      <c r="Z10" s="5"/>
    </row>
    <row r="11" spans="1:26" ht="15" customHeight="1">
      <c r="A11" s="28"/>
      <c r="B11" s="162" t="s">
        <v>17</v>
      </c>
      <c r="C11" s="163"/>
      <c r="D11" s="164"/>
      <c r="E11" s="29"/>
      <c r="F11" s="28"/>
      <c r="G11" s="165" t="s">
        <v>93</v>
      </c>
      <c r="H11" s="166"/>
      <c r="I11" s="167"/>
      <c r="J11" s="140"/>
      <c r="L11" s="185"/>
      <c r="M11" s="153"/>
      <c r="N11" s="28"/>
      <c r="O11" s="28"/>
      <c r="P11" s="28"/>
      <c r="Q11" s="28"/>
      <c r="R11" s="28"/>
      <c r="S11" s="28"/>
      <c r="T11" s="28"/>
      <c r="U11" s="28"/>
      <c r="V11" s="28"/>
      <c r="W11" s="28"/>
      <c r="X11" s="28"/>
      <c r="Y11" s="28"/>
      <c r="Z11" s="28"/>
    </row>
    <row r="12" spans="1:26" ht="15" customHeight="1" thickBot="1">
      <c r="A12" s="29"/>
      <c r="B12" s="30" t="s">
        <v>18</v>
      </c>
      <c r="C12" s="30" t="s">
        <v>19</v>
      </c>
      <c r="D12" s="30"/>
      <c r="E12" s="29"/>
      <c r="F12" s="29"/>
      <c r="G12" s="143"/>
      <c r="H12" s="144"/>
      <c r="I12" s="142"/>
      <c r="J12" s="141"/>
      <c r="K12" s="132"/>
      <c r="L12" s="153"/>
      <c r="M12" s="153"/>
      <c r="N12" s="29"/>
      <c r="O12" s="29"/>
      <c r="P12" s="29"/>
      <c r="Q12" s="29"/>
      <c r="R12" s="29"/>
      <c r="S12" s="29"/>
      <c r="T12" s="29"/>
      <c r="U12" s="29"/>
      <c r="V12" s="29"/>
      <c r="W12" s="29"/>
      <c r="X12" s="29"/>
      <c r="Y12" s="29"/>
      <c r="Z12" s="29"/>
    </row>
    <row r="13" spans="1:26" ht="15" customHeight="1">
      <c r="A13" s="28"/>
      <c r="B13" s="31" t="s">
        <v>20</v>
      </c>
      <c r="C13" s="30">
        <v>39</v>
      </c>
      <c r="D13" s="30" t="s">
        <v>21</v>
      </c>
      <c r="E13" s="29"/>
      <c r="F13" s="28"/>
      <c r="G13" s="161" t="s">
        <v>22</v>
      </c>
      <c r="H13" s="150">
        <v>70</v>
      </c>
      <c r="I13" s="152"/>
      <c r="J13" s="154"/>
      <c r="K13" s="156"/>
      <c r="L13" s="153"/>
      <c r="M13" s="153"/>
      <c r="N13" s="29"/>
      <c r="O13" s="29"/>
      <c r="P13" s="28"/>
      <c r="Q13" s="28"/>
      <c r="R13" s="28"/>
      <c r="S13" s="28"/>
      <c r="T13" s="28"/>
      <c r="U13" s="28"/>
      <c r="V13" s="28"/>
      <c r="W13" s="28"/>
      <c r="X13" s="28"/>
      <c r="Y13" s="28"/>
      <c r="Z13" s="28"/>
    </row>
    <row r="14" spans="1:26" ht="15" customHeight="1" thickBot="1">
      <c r="A14" s="28"/>
      <c r="B14" s="31" t="s">
        <v>23</v>
      </c>
      <c r="C14" s="30">
        <v>44</v>
      </c>
      <c r="D14" s="30" t="s">
        <v>21</v>
      </c>
      <c r="E14" s="29"/>
      <c r="F14" s="28"/>
      <c r="G14" s="158"/>
      <c r="H14" s="151"/>
      <c r="I14" s="153"/>
      <c r="J14" s="155"/>
      <c r="K14" s="153"/>
      <c r="L14" s="153"/>
      <c r="M14" s="153"/>
      <c r="N14" s="29"/>
      <c r="O14" s="29"/>
      <c r="P14" s="28"/>
      <c r="Q14" s="28"/>
      <c r="R14" s="28"/>
      <c r="S14" s="28"/>
      <c r="T14" s="28"/>
      <c r="U14" s="28"/>
      <c r="V14" s="28"/>
      <c r="W14" s="28"/>
      <c r="X14" s="28"/>
      <c r="Y14" s="28"/>
      <c r="Z14" s="28"/>
    </row>
    <row r="15" spans="1:26" ht="15" customHeight="1">
      <c r="A15" s="28"/>
      <c r="B15" s="31" t="s">
        <v>24</v>
      </c>
      <c r="C15" s="30">
        <v>49</v>
      </c>
      <c r="D15" s="30" t="s">
        <v>21</v>
      </c>
      <c r="E15" s="29"/>
      <c r="F15" s="28"/>
      <c r="G15" s="157" t="s">
        <v>25</v>
      </c>
      <c r="H15" s="159">
        <v>47</v>
      </c>
      <c r="I15" s="152"/>
      <c r="J15" s="156"/>
      <c r="K15" s="156"/>
      <c r="L15" s="153"/>
      <c r="M15" s="153"/>
      <c r="N15" s="29"/>
      <c r="O15" s="29"/>
      <c r="P15" s="28"/>
      <c r="Q15" s="28"/>
      <c r="R15" s="28"/>
      <c r="S15" s="28"/>
      <c r="T15" s="28"/>
      <c r="U15" s="28"/>
      <c r="V15" s="28"/>
      <c r="W15" s="28"/>
      <c r="X15" s="28"/>
      <c r="Y15" s="28"/>
      <c r="Z15" s="28"/>
    </row>
    <row r="16" spans="1:26" ht="15" customHeight="1" thickBot="1">
      <c r="A16" s="28"/>
      <c r="B16" s="31" t="s">
        <v>26</v>
      </c>
      <c r="C16" s="30">
        <v>54</v>
      </c>
      <c r="D16" s="30" t="s">
        <v>21</v>
      </c>
      <c r="E16" s="29"/>
      <c r="F16" s="28"/>
      <c r="G16" s="158"/>
      <c r="H16" s="160"/>
      <c r="I16" s="153"/>
      <c r="J16" s="153"/>
      <c r="K16" s="153"/>
      <c r="L16" s="153"/>
      <c r="M16" s="153"/>
      <c r="N16" s="29"/>
      <c r="O16" s="29"/>
      <c r="P16" s="28"/>
      <c r="Q16" s="28"/>
      <c r="R16" s="28"/>
      <c r="S16" s="28"/>
      <c r="T16" s="28"/>
      <c r="U16" s="28"/>
      <c r="V16" s="28"/>
      <c r="W16" s="28"/>
      <c r="X16" s="28"/>
      <c r="Y16" s="28"/>
      <c r="Z16" s="28"/>
    </row>
    <row r="17" spans="1:26" ht="15" customHeight="1">
      <c r="A17" s="28"/>
      <c r="B17" s="31" t="s">
        <v>27</v>
      </c>
      <c r="C17" s="30">
        <v>59</v>
      </c>
      <c r="D17" s="30" t="s">
        <v>21</v>
      </c>
      <c r="E17" s="29"/>
      <c r="F17" s="28"/>
      <c r="G17" s="136"/>
      <c r="H17" s="139"/>
      <c r="I17" s="133"/>
      <c r="J17" s="134"/>
      <c r="K17" s="134"/>
      <c r="L17" s="131"/>
      <c r="M17" s="32"/>
      <c r="N17" s="29"/>
      <c r="O17" s="29"/>
      <c r="P17" s="28"/>
      <c r="Q17" s="28"/>
      <c r="R17" s="28"/>
      <c r="S17" s="28"/>
      <c r="T17" s="28"/>
      <c r="U17" s="28"/>
      <c r="V17" s="28"/>
      <c r="W17" s="28"/>
      <c r="X17" s="28"/>
      <c r="Y17" s="28"/>
      <c r="Z17" s="28"/>
    </row>
    <row r="18" spans="1:26" ht="15" customHeight="1">
      <c r="A18" s="28"/>
      <c r="B18" s="31" t="s">
        <v>29</v>
      </c>
      <c r="C18" s="30">
        <v>64</v>
      </c>
      <c r="D18" s="30" t="s">
        <v>21</v>
      </c>
      <c r="E18" s="29"/>
      <c r="F18" s="28"/>
      <c r="G18" s="137"/>
      <c r="H18" s="135"/>
      <c r="I18" s="135"/>
      <c r="J18" s="131"/>
      <c r="K18" s="131"/>
      <c r="L18" s="131"/>
      <c r="M18" s="32"/>
      <c r="N18" s="29"/>
      <c r="O18" s="29"/>
      <c r="P18" s="28"/>
      <c r="Q18" s="28"/>
      <c r="R18" s="28"/>
      <c r="S18" s="28"/>
      <c r="T18" s="28"/>
      <c r="U18" s="28"/>
      <c r="V18" s="28"/>
      <c r="W18" s="28"/>
      <c r="X18" s="28"/>
      <c r="Y18" s="28"/>
      <c r="Z18" s="28"/>
    </row>
    <row r="19" spans="1:26" ht="15" customHeight="1">
      <c r="A19" s="28"/>
      <c r="B19" s="31" t="s">
        <v>30</v>
      </c>
      <c r="C19" s="30">
        <v>69</v>
      </c>
      <c r="D19" s="30" t="s">
        <v>21</v>
      </c>
      <c r="E19" s="29"/>
      <c r="F19" s="28"/>
      <c r="G19" s="138"/>
      <c r="H19" s="135"/>
      <c r="I19" s="135"/>
      <c r="J19" s="131"/>
      <c r="K19" s="131"/>
      <c r="L19" s="131"/>
      <c r="M19" s="32"/>
      <c r="N19" s="29"/>
      <c r="O19" s="29"/>
      <c r="P19" s="28"/>
      <c r="Q19" s="28"/>
      <c r="R19" s="28"/>
      <c r="S19" s="28"/>
      <c r="T19" s="28"/>
      <c r="U19" s="28"/>
      <c r="V19" s="28"/>
      <c r="W19" s="28"/>
      <c r="X19" s="28"/>
      <c r="Y19" s="28"/>
      <c r="Z19" s="28"/>
    </row>
    <row r="20" spans="1:26" ht="15" customHeight="1">
      <c r="A20" s="28"/>
      <c r="B20" s="31" t="s">
        <v>31</v>
      </c>
      <c r="C20" s="30">
        <v>74</v>
      </c>
      <c r="D20" s="30" t="s">
        <v>21</v>
      </c>
      <c r="E20" s="29"/>
      <c r="F20" s="28"/>
      <c r="G20" s="32"/>
      <c r="H20" s="28"/>
      <c r="I20" s="28"/>
      <c r="J20" s="28"/>
      <c r="K20" s="28"/>
      <c r="L20" s="28"/>
      <c r="M20" s="32"/>
      <c r="N20" s="29"/>
      <c r="O20" s="29"/>
      <c r="P20" s="28"/>
      <c r="Q20" s="28"/>
      <c r="R20" s="28"/>
      <c r="S20" s="28"/>
      <c r="T20" s="28"/>
      <c r="U20" s="28"/>
      <c r="V20" s="28"/>
      <c r="W20" s="28"/>
      <c r="X20" s="28"/>
      <c r="Y20" s="28"/>
      <c r="Z20" s="28"/>
    </row>
    <row r="21" spans="1:26" ht="15" customHeight="1">
      <c r="A21" s="28"/>
      <c r="B21" s="31" t="s">
        <v>32</v>
      </c>
      <c r="C21" s="30">
        <v>75</v>
      </c>
      <c r="D21" s="30" t="s">
        <v>33</v>
      </c>
      <c r="E21" s="29"/>
      <c r="F21" s="28"/>
      <c r="G21" s="32"/>
      <c r="H21" s="28"/>
      <c r="I21" s="28"/>
      <c r="J21" s="28"/>
      <c r="K21" s="28"/>
      <c r="L21" s="28"/>
      <c r="M21" s="32"/>
      <c r="N21" s="29"/>
      <c r="O21" s="29"/>
      <c r="P21" s="28"/>
      <c r="Q21" s="28"/>
      <c r="R21" s="28"/>
      <c r="S21" s="28"/>
      <c r="T21" s="28"/>
      <c r="U21" s="28"/>
      <c r="V21" s="28"/>
      <c r="W21" s="28"/>
      <c r="X21" s="28"/>
      <c r="Y21" s="28"/>
      <c r="Z21" s="28"/>
    </row>
    <row r="22" spans="1:26" ht="15" customHeight="1">
      <c r="A22" s="28"/>
      <c r="B22" s="31"/>
      <c r="C22" s="30"/>
      <c r="D22" s="30"/>
      <c r="E22" s="29"/>
      <c r="F22" s="28"/>
      <c r="G22" s="32"/>
      <c r="H22" s="28"/>
      <c r="I22" s="28"/>
      <c r="J22" s="28"/>
      <c r="K22" s="28"/>
      <c r="L22" s="28"/>
      <c r="M22" s="32"/>
      <c r="N22" s="29"/>
      <c r="O22" s="29"/>
      <c r="P22" s="28"/>
      <c r="Q22" s="28"/>
      <c r="R22" s="28"/>
      <c r="S22" s="28"/>
      <c r="T22" s="28"/>
      <c r="U22" s="28"/>
      <c r="V22" s="28"/>
      <c r="W22" s="28"/>
      <c r="X22" s="28"/>
      <c r="Y22" s="28"/>
      <c r="Z22" s="28"/>
    </row>
    <row r="23" spans="1:26" ht="15" customHeight="1">
      <c r="A23" s="28"/>
      <c r="B23" s="31"/>
      <c r="C23" s="30"/>
      <c r="D23" s="30"/>
      <c r="E23" s="29"/>
      <c r="F23" s="28"/>
      <c r="G23" s="32"/>
      <c r="H23" s="28"/>
      <c r="I23" s="28"/>
      <c r="J23" s="28"/>
      <c r="K23" s="28"/>
      <c r="L23" s="28"/>
      <c r="M23" s="32"/>
      <c r="N23" s="29"/>
      <c r="O23" s="29"/>
      <c r="P23" s="28"/>
      <c r="Q23" s="28"/>
      <c r="R23" s="28"/>
      <c r="S23" s="28"/>
      <c r="T23" s="28"/>
      <c r="U23" s="28"/>
      <c r="V23" s="28"/>
      <c r="W23" s="28"/>
      <c r="X23" s="28"/>
      <c r="Y23" s="28"/>
      <c r="Z23" s="28"/>
    </row>
    <row r="24" spans="1:26" ht="15" customHeight="1">
      <c r="A24" s="28"/>
      <c r="B24" s="31" t="s">
        <v>34</v>
      </c>
      <c r="C24" s="30">
        <v>39</v>
      </c>
      <c r="D24" s="30" t="s">
        <v>21</v>
      </c>
      <c r="E24" s="29"/>
      <c r="F24" s="28"/>
      <c r="G24" s="32"/>
      <c r="H24" s="28"/>
      <c r="I24" s="28"/>
      <c r="J24" s="28"/>
      <c r="K24" s="28"/>
      <c r="L24" s="28"/>
      <c r="M24" s="32"/>
      <c r="N24" s="29"/>
      <c r="O24" s="29"/>
      <c r="P24" s="28"/>
      <c r="Q24" s="28"/>
      <c r="R24" s="28"/>
      <c r="S24" s="28"/>
      <c r="T24" s="28"/>
      <c r="U24" s="28"/>
      <c r="V24" s="28"/>
      <c r="W24" s="28"/>
      <c r="X24" s="28"/>
      <c r="Y24" s="28"/>
      <c r="Z24" s="28"/>
    </row>
    <row r="25" spans="1:26" ht="15" customHeight="1">
      <c r="A25" s="28"/>
      <c r="B25" s="31" t="s">
        <v>35</v>
      </c>
      <c r="C25" s="30">
        <v>44</v>
      </c>
      <c r="D25" s="30" t="s">
        <v>21</v>
      </c>
      <c r="E25" s="29"/>
      <c r="F25" s="28"/>
      <c r="G25" s="32"/>
      <c r="H25" s="28"/>
      <c r="I25" s="28"/>
      <c r="J25" s="28"/>
      <c r="K25" s="28"/>
      <c r="L25" s="28"/>
      <c r="M25" s="32"/>
      <c r="N25" s="29"/>
      <c r="O25" s="29"/>
      <c r="P25" s="28"/>
      <c r="Q25" s="28"/>
      <c r="R25" s="28"/>
      <c r="S25" s="28"/>
      <c r="T25" s="28"/>
      <c r="U25" s="28"/>
      <c r="V25" s="28"/>
      <c r="W25" s="28"/>
      <c r="X25" s="28"/>
      <c r="Y25" s="28"/>
      <c r="Z25" s="28"/>
    </row>
    <row r="26" spans="1:26" ht="15" customHeight="1">
      <c r="A26" s="28"/>
      <c r="B26" s="31" t="s">
        <v>36</v>
      </c>
      <c r="C26" s="30">
        <v>49</v>
      </c>
      <c r="D26" s="30" t="s">
        <v>21</v>
      </c>
      <c r="E26" s="29"/>
      <c r="F26" s="28"/>
      <c r="G26" s="32"/>
      <c r="H26" s="28"/>
      <c r="I26" s="28"/>
      <c r="J26" s="28"/>
      <c r="K26" s="28"/>
      <c r="L26" s="28"/>
      <c r="M26" s="32"/>
      <c r="N26" s="29"/>
      <c r="O26" s="29"/>
      <c r="P26" s="28"/>
      <c r="Q26" s="28"/>
      <c r="R26" s="28"/>
      <c r="S26" s="28"/>
      <c r="T26" s="28"/>
      <c r="U26" s="28"/>
      <c r="V26" s="28"/>
      <c r="W26" s="28"/>
      <c r="X26" s="28"/>
      <c r="Y26" s="28"/>
      <c r="Z26" s="28"/>
    </row>
    <row r="27" spans="1:26" ht="15" customHeight="1">
      <c r="A27" s="28"/>
      <c r="B27" s="31" t="s">
        <v>37</v>
      </c>
      <c r="C27" s="30">
        <v>54</v>
      </c>
      <c r="D27" s="30" t="s">
        <v>21</v>
      </c>
      <c r="E27" s="29"/>
      <c r="F27" s="28"/>
      <c r="G27" s="32"/>
      <c r="H27" s="28"/>
      <c r="I27" s="28"/>
      <c r="J27" s="28"/>
      <c r="K27" s="28"/>
      <c r="L27" s="28"/>
      <c r="M27" s="32"/>
      <c r="N27" s="29"/>
      <c r="O27" s="29"/>
      <c r="P27" s="28"/>
      <c r="Q27" s="28"/>
      <c r="R27" s="28"/>
      <c r="S27" s="28"/>
      <c r="T27" s="28"/>
      <c r="U27" s="28"/>
      <c r="V27" s="28"/>
      <c r="W27" s="28"/>
      <c r="X27" s="28"/>
      <c r="Y27" s="28"/>
      <c r="Z27" s="28"/>
    </row>
    <row r="28" spans="1:26" ht="15" customHeight="1">
      <c r="A28" s="28"/>
      <c r="B28" s="31" t="s">
        <v>38</v>
      </c>
      <c r="C28" s="30">
        <v>59</v>
      </c>
      <c r="D28" s="30" t="s">
        <v>21</v>
      </c>
      <c r="E28" s="29"/>
      <c r="F28" s="28"/>
      <c r="G28" s="32"/>
      <c r="H28" s="28"/>
      <c r="I28" s="28"/>
      <c r="J28" s="28"/>
      <c r="K28" s="28"/>
      <c r="L28" s="28"/>
      <c r="M28" s="32"/>
      <c r="N28" s="29"/>
      <c r="O28" s="29"/>
      <c r="P28" s="28"/>
      <c r="Q28" s="28"/>
      <c r="R28" s="28"/>
      <c r="S28" s="28"/>
      <c r="T28" s="28"/>
      <c r="U28" s="28"/>
      <c r="V28" s="28"/>
      <c r="W28" s="28"/>
      <c r="X28" s="28"/>
      <c r="Y28" s="28"/>
      <c r="Z28" s="28"/>
    </row>
    <row r="29" spans="1:26" ht="15" customHeight="1">
      <c r="A29" s="28"/>
      <c r="B29" s="31" t="s">
        <v>39</v>
      </c>
      <c r="C29" s="30">
        <v>64</v>
      </c>
      <c r="D29" s="30" t="s">
        <v>21</v>
      </c>
      <c r="E29" s="29"/>
      <c r="F29" s="28"/>
      <c r="G29" s="32"/>
      <c r="H29" s="28"/>
      <c r="I29" s="28"/>
      <c r="J29" s="28"/>
      <c r="K29" s="28"/>
      <c r="L29" s="28"/>
      <c r="M29" s="32"/>
      <c r="N29" s="29"/>
      <c r="O29" s="29"/>
      <c r="P29" s="28"/>
      <c r="Q29" s="28"/>
      <c r="R29" s="28"/>
      <c r="S29" s="28"/>
      <c r="T29" s="28"/>
      <c r="U29" s="28"/>
      <c r="V29" s="28"/>
      <c r="W29" s="28"/>
      <c r="X29" s="28"/>
      <c r="Y29" s="28"/>
      <c r="Z29" s="28"/>
    </row>
    <row r="30" spans="1:26" ht="15" customHeight="1">
      <c r="A30" s="28"/>
      <c r="B30" s="31" t="s">
        <v>40</v>
      </c>
      <c r="C30" s="30">
        <v>69</v>
      </c>
      <c r="D30" s="30" t="s">
        <v>21</v>
      </c>
      <c r="E30" s="29"/>
      <c r="F30" s="28"/>
      <c r="G30" s="32"/>
      <c r="H30" s="28"/>
      <c r="I30" s="28"/>
      <c r="J30" s="28"/>
      <c r="K30" s="28"/>
      <c r="L30" s="28"/>
      <c r="M30" s="32"/>
      <c r="N30" s="29"/>
      <c r="O30" s="29"/>
      <c r="P30" s="28"/>
      <c r="Q30" s="28"/>
      <c r="R30" s="28"/>
      <c r="S30" s="28"/>
      <c r="T30" s="28"/>
      <c r="U30" s="28"/>
      <c r="V30" s="28"/>
      <c r="W30" s="28"/>
      <c r="X30" s="28"/>
      <c r="Y30" s="28"/>
      <c r="Z30" s="28"/>
    </row>
    <row r="31" spans="1:26" ht="15" customHeight="1">
      <c r="A31" s="28"/>
      <c r="B31" s="31" t="s">
        <v>41</v>
      </c>
      <c r="C31" s="30">
        <v>74</v>
      </c>
      <c r="D31" s="30" t="s">
        <v>21</v>
      </c>
      <c r="E31" s="29"/>
      <c r="F31" s="28"/>
      <c r="G31" s="32"/>
      <c r="H31" s="28"/>
      <c r="I31" s="28"/>
      <c r="J31" s="28"/>
      <c r="K31" s="28"/>
      <c r="L31" s="28"/>
      <c r="M31" s="32"/>
      <c r="N31" s="29"/>
      <c r="O31" s="29"/>
      <c r="P31" s="28"/>
      <c r="Q31" s="28"/>
      <c r="R31" s="28"/>
      <c r="S31" s="28"/>
      <c r="T31" s="28"/>
      <c r="U31" s="28"/>
      <c r="V31" s="28"/>
      <c r="W31" s="28"/>
      <c r="X31" s="28"/>
      <c r="Y31" s="28"/>
      <c r="Z31" s="28"/>
    </row>
    <row r="32" spans="1:26" ht="15" customHeight="1">
      <c r="A32" s="28"/>
      <c r="B32" s="31" t="s">
        <v>42</v>
      </c>
      <c r="C32" s="30">
        <v>75</v>
      </c>
      <c r="D32" s="30" t="s">
        <v>33</v>
      </c>
      <c r="E32" s="29"/>
      <c r="F32" s="28"/>
      <c r="G32" s="32"/>
      <c r="H32" s="28"/>
      <c r="I32" s="28"/>
      <c r="J32" s="28"/>
      <c r="K32" s="28"/>
      <c r="L32" s="28"/>
      <c r="M32" s="32"/>
      <c r="N32" s="29"/>
      <c r="O32" s="29"/>
      <c r="P32" s="28"/>
      <c r="Q32" s="28"/>
      <c r="R32" s="28"/>
      <c r="S32" s="28"/>
      <c r="T32" s="28"/>
      <c r="U32" s="28"/>
      <c r="V32" s="28"/>
      <c r="W32" s="28"/>
      <c r="X32" s="28"/>
      <c r="Y32" s="28"/>
      <c r="Z32" s="28"/>
    </row>
    <row r="33" spans="1:26" ht="15" customHeight="1">
      <c r="A33" s="28"/>
      <c r="B33" s="31"/>
      <c r="C33" s="30"/>
      <c r="D33" s="30"/>
      <c r="E33" s="29"/>
      <c r="F33" s="28"/>
      <c r="G33" s="32"/>
      <c r="H33" s="28"/>
      <c r="I33" s="28"/>
      <c r="J33" s="28"/>
      <c r="K33" s="28"/>
      <c r="L33" s="28"/>
      <c r="M33" s="28"/>
      <c r="N33" s="28"/>
      <c r="O33" s="28"/>
      <c r="P33" s="28"/>
      <c r="Q33" s="28"/>
      <c r="R33" s="28"/>
      <c r="S33" s="28"/>
      <c r="T33" s="28"/>
      <c r="U33" s="28"/>
      <c r="V33" s="28"/>
      <c r="W33" s="28"/>
      <c r="X33" s="28"/>
      <c r="Y33" s="28"/>
      <c r="Z33" s="28"/>
    </row>
    <row r="34" spans="1:26" ht="15" customHeight="1">
      <c r="A34" s="28"/>
      <c r="B34" s="31"/>
      <c r="C34" s="30"/>
      <c r="D34" s="30"/>
      <c r="E34" s="29"/>
      <c r="F34" s="28"/>
      <c r="G34" s="32"/>
      <c r="H34" s="28"/>
      <c r="I34" s="28"/>
      <c r="J34" s="28"/>
      <c r="K34" s="28"/>
      <c r="L34" s="28"/>
      <c r="M34" s="28"/>
      <c r="N34" s="28"/>
      <c r="O34" s="28"/>
      <c r="P34" s="28"/>
      <c r="Q34" s="28"/>
      <c r="R34" s="28"/>
      <c r="S34" s="28"/>
      <c r="T34" s="28"/>
      <c r="U34" s="28"/>
      <c r="V34" s="28"/>
      <c r="W34" s="28"/>
      <c r="X34" s="28"/>
      <c r="Y34" s="28"/>
      <c r="Z34" s="28"/>
    </row>
    <row r="35" spans="1:26" ht="15" customHeight="1">
      <c r="A35" s="28"/>
      <c r="B35" s="31" t="s">
        <v>43</v>
      </c>
      <c r="C35" s="30">
        <v>39</v>
      </c>
      <c r="D35" s="34" t="s">
        <v>21</v>
      </c>
      <c r="E35" s="29"/>
      <c r="F35" s="28"/>
      <c r="G35" s="32"/>
      <c r="H35" s="28"/>
      <c r="I35" s="28"/>
      <c r="J35" s="28"/>
      <c r="K35" s="28"/>
      <c r="L35" s="28"/>
      <c r="M35" s="32"/>
      <c r="N35" s="29"/>
      <c r="O35" s="29"/>
      <c r="P35" s="28"/>
      <c r="Q35" s="28"/>
      <c r="R35" s="28"/>
      <c r="S35" s="28"/>
      <c r="T35" s="28"/>
      <c r="U35" s="28"/>
      <c r="V35" s="28"/>
      <c r="W35" s="28"/>
      <c r="X35" s="28"/>
      <c r="Y35" s="28"/>
      <c r="Z35" s="28"/>
    </row>
    <row r="36" spans="1:26" ht="15" customHeight="1">
      <c r="A36" s="28"/>
      <c r="B36" s="31" t="s">
        <v>44</v>
      </c>
      <c r="C36" s="30">
        <v>44</v>
      </c>
      <c r="D36" s="30" t="s">
        <v>21</v>
      </c>
      <c r="E36" s="29"/>
      <c r="F36" s="28"/>
      <c r="G36" s="32"/>
      <c r="H36" s="28"/>
      <c r="I36" s="28"/>
      <c r="J36" s="28"/>
      <c r="K36" s="28"/>
      <c r="L36" s="28"/>
      <c r="M36" s="28"/>
      <c r="N36" s="28"/>
      <c r="O36" s="28"/>
      <c r="P36" s="28"/>
      <c r="Q36" s="28"/>
      <c r="R36" s="28"/>
      <c r="S36" s="28"/>
      <c r="T36" s="28"/>
      <c r="U36" s="28"/>
      <c r="V36" s="28"/>
      <c r="W36" s="28"/>
      <c r="X36" s="28"/>
      <c r="Y36" s="28"/>
      <c r="Z36" s="28"/>
    </row>
    <row r="37" spans="1:26" ht="15" customHeight="1">
      <c r="A37" s="28"/>
      <c r="B37" s="31" t="s">
        <v>45</v>
      </c>
      <c r="C37" s="30">
        <v>49</v>
      </c>
      <c r="D37" s="30" t="s">
        <v>21</v>
      </c>
      <c r="E37" s="29"/>
      <c r="F37" s="28"/>
      <c r="G37" s="32"/>
      <c r="H37" s="28"/>
      <c r="I37" s="28"/>
      <c r="J37" s="28"/>
      <c r="K37" s="28"/>
      <c r="L37" s="28"/>
      <c r="M37" s="28"/>
      <c r="N37" s="28"/>
      <c r="O37" s="28"/>
      <c r="P37" s="28"/>
      <c r="Q37" s="28"/>
      <c r="R37" s="28"/>
      <c r="S37" s="28"/>
      <c r="T37" s="28"/>
      <c r="U37" s="28"/>
      <c r="V37" s="28"/>
      <c r="W37" s="28"/>
      <c r="X37" s="28"/>
      <c r="Y37" s="28"/>
      <c r="Z37" s="28"/>
    </row>
    <row r="38" spans="1:26" ht="15" customHeight="1">
      <c r="A38" s="28"/>
      <c r="B38" s="31" t="s">
        <v>46</v>
      </c>
      <c r="C38" s="30">
        <v>54</v>
      </c>
      <c r="D38" s="30" t="s">
        <v>21</v>
      </c>
      <c r="E38" s="29"/>
      <c r="F38" s="28"/>
      <c r="G38" s="32"/>
      <c r="H38" s="28"/>
      <c r="I38" s="28"/>
      <c r="J38" s="28"/>
      <c r="K38" s="28"/>
      <c r="L38" s="28"/>
      <c r="M38" s="28"/>
      <c r="N38" s="28"/>
      <c r="O38" s="28"/>
      <c r="P38" s="28"/>
      <c r="Q38" s="28"/>
      <c r="R38" s="28"/>
      <c r="S38" s="28"/>
      <c r="T38" s="28"/>
      <c r="U38" s="28"/>
      <c r="V38" s="28"/>
      <c r="W38" s="28"/>
      <c r="X38" s="28"/>
      <c r="Y38" s="28"/>
      <c r="Z38" s="28"/>
    </row>
    <row r="39" spans="1:26" ht="15" customHeight="1">
      <c r="A39" s="28"/>
      <c r="B39" s="31" t="s">
        <v>47</v>
      </c>
      <c r="C39" s="30">
        <v>60</v>
      </c>
      <c r="D39" s="30" t="s">
        <v>21</v>
      </c>
      <c r="E39" s="29"/>
      <c r="F39" s="28"/>
      <c r="G39" s="32"/>
      <c r="H39" s="28"/>
      <c r="I39" s="28"/>
      <c r="J39" s="28"/>
      <c r="K39" s="28"/>
      <c r="L39" s="28"/>
      <c r="M39" s="28"/>
      <c r="N39" s="28"/>
      <c r="O39" s="28"/>
      <c r="P39" s="28"/>
      <c r="Q39" s="28"/>
      <c r="R39" s="28"/>
      <c r="S39" s="28"/>
      <c r="T39" s="28"/>
      <c r="U39" s="28"/>
      <c r="V39" s="28"/>
      <c r="W39" s="28"/>
      <c r="X39" s="28"/>
      <c r="Y39" s="28"/>
      <c r="Z39" s="28"/>
    </row>
    <row r="40" spans="1:26" ht="15" customHeight="1">
      <c r="A40" s="28"/>
      <c r="B40" s="31" t="s">
        <v>48</v>
      </c>
      <c r="C40" s="30">
        <v>64</v>
      </c>
      <c r="D40" s="30" t="s">
        <v>21</v>
      </c>
      <c r="E40" s="29"/>
      <c r="F40" s="28"/>
      <c r="G40" s="32"/>
      <c r="H40" s="28"/>
      <c r="I40" s="28"/>
      <c r="J40" s="28"/>
      <c r="K40" s="28"/>
      <c r="L40" s="28"/>
      <c r="M40" s="28"/>
      <c r="N40" s="28"/>
      <c r="O40" s="28"/>
      <c r="P40" s="28"/>
      <c r="Q40" s="28"/>
      <c r="R40" s="28"/>
      <c r="S40" s="28"/>
      <c r="T40" s="28"/>
      <c r="U40" s="28"/>
      <c r="V40" s="28"/>
      <c r="W40" s="28"/>
      <c r="X40" s="28"/>
      <c r="Y40" s="28"/>
      <c r="Z40" s="28"/>
    </row>
    <row r="41" spans="1:26" ht="15" customHeight="1">
      <c r="A41" s="28"/>
      <c r="B41" s="31" t="s">
        <v>49</v>
      </c>
      <c r="C41" s="30">
        <v>69</v>
      </c>
      <c r="D41" s="30" t="s">
        <v>21</v>
      </c>
      <c r="E41" s="29"/>
      <c r="F41" s="28"/>
      <c r="G41" s="28"/>
      <c r="H41" s="28"/>
      <c r="I41" s="28"/>
      <c r="J41" s="28"/>
      <c r="K41" s="28"/>
      <c r="L41" s="28"/>
      <c r="M41" s="28"/>
      <c r="N41" s="28"/>
      <c r="O41" s="28"/>
      <c r="P41" s="28"/>
      <c r="Q41" s="28"/>
      <c r="R41" s="28"/>
      <c r="S41" s="28"/>
      <c r="T41" s="28"/>
      <c r="U41" s="28"/>
      <c r="V41" s="28"/>
      <c r="W41" s="28"/>
      <c r="X41" s="28"/>
      <c r="Y41" s="28"/>
      <c r="Z41" s="28"/>
    </row>
    <row r="42" spans="1:26" ht="15" customHeight="1">
      <c r="A42" s="28"/>
      <c r="B42" s="31" t="s">
        <v>50</v>
      </c>
      <c r="C42" s="30">
        <v>74</v>
      </c>
      <c r="D42" s="30" t="s">
        <v>21</v>
      </c>
      <c r="E42" s="29"/>
      <c r="F42" s="28"/>
      <c r="G42" s="28"/>
      <c r="H42" s="28"/>
      <c r="I42" s="28"/>
      <c r="J42" s="28"/>
      <c r="K42" s="28"/>
      <c r="L42" s="28"/>
      <c r="M42" s="28"/>
      <c r="N42" s="28"/>
      <c r="O42" s="28"/>
      <c r="P42" s="28"/>
      <c r="Q42" s="28"/>
      <c r="R42" s="28"/>
      <c r="S42" s="28"/>
      <c r="T42" s="28"/>
      <c r="U42" s="28"/>
      <c r="V42" s="28"/>
      <c r="W42" s="28"/>
      <c r="X42" s="28"/>
      <c r="Y42" s="28"/>
      <c r="Z42" s="28"/>
    </row>
    <row r="43" spans="1:26" ht="15" customHeight="1">
      <c r="A43" s="28"/>
      <c r="B43" s="31" t="s">
        <v>51</v>
      </c>
      <c r="C43" s="30">
        <v>75</v>
      </c>
      <c r="D43" s="30" t="s">
        <v>33</v>
      </c>
      <c r="E43" s="29"/>
      <c r="F43" s="28"/>
      <c r="G43" s="28"/>
      <c r="H43" s="28"/>
      <c r="I43" s="28"/>
      <c r="J43" s="28"/>
      <c r="K43" s="28"/>
      <c r="L43" s="28"/>
      <c r="M43" s="28"/>
      <c r="N43" s="28"/>
      <c r="O43" s="28"/>
      <c r="P43" s="28"/>
      <c r="Q43" s="28"/>
      <c r="R43" s="28"/>
      <c r="S43" s="28"/>
      <c r="T43" s="28"/>
      <c r="U43" s="28"/>
      <c r="V43" s="28"/>
      <c r="W43" s="28"/>
      <c r="X43" s="28"/>
      <c r="Y43" s="28"/>
      <c r="Z43" s="28"/>
    </row>
    <row r="44" spans="1:26" ht="15" customHeight="1">
      <c r="A44" s="28"/>
      <c r="B44" s="31"/>
      <c r="C44" s="30"/>
      <c r="D44" s="30"/>
      <c r="E44" s="29"/>
      <c r="F44" s="28"/>
      <c r="G44" s="28"/>
      <c r="H44" s="28"/>
      <c r="I44" s="28"/>
      <c r="J44" s="28"/>
      <c r="K44" s="28"/>
      <c r="L44" s="28"/>
      <c r="M44" s="28"/>
      <c r="N44" s="28"/>
      <c r="O44" s="28"/>
      <c r="P44" s="28"/>
      <c r="Q44" s="28"/>
      <c r="R44" s="28"/>
      <c r="S44" s="28"/>
      <c r="T44" s="28"/>
      <c r="U44" s="28"/>
      <c r="V44" s="28"/>
      <c r="W44" s="28"/>
      <c r="X44" s="28"/>
      <c r="Y44" s="28"/>
      <c r="Z44" s="28"/>
    </row>
    <row r="45" spans="1:26" ht="15" customHeight="1">
      <c r="A45" s="28"/>
      <c r="B45" s="31"/>
      <c r="C45" s="30"/>
      <c r="D45" s="30"/>
      <c r="E45" s="29"/>
      <c r="F45" s="28"/>
      <c r="G45" s="28"/>
      <c r="H45" s="28"/>
      <c r="I45" s="28"/>
      <c r="J45" s="28"/>
      <c r="K45" s="28"/>
      <c r="L45" s="28"/>
      <c r="M45" s="28"/>
      <c r="N45" s="28"/>
      <c r="O45" s="28"/>
      <c r="P45" s="28"/>
      <c r="Q45" s="28"/>
      <c r="R45" s="28"/>
      <c r="S45" s="28"/>
      <c r="T45" s="28"/>
      <c r="U45" s="28"/>
      <c r="V45" s="28"/>
      <c r="W45" s="28"/>
      <c r="X45" s="28"/>
      <c r="Y45" s="28"/>
      <c r="Z45" s="28"/>
    </row>
    <row r="46" spans="1:26" ht="15" customHeight="1">
      <c r="A46" s="28"/>
      <c r="B46" s="31" t="s">
        <v>52</v>
      </c>
      <c r="C46" s="30">
        <v>39</v>
      </c>
      <c r="D46" s="34" t="s">
        <v>21</v>
      </c>
      <c r="E46" s="29"/>
      <c r="F46" s="28"/>
      <c r="G46" s="28"/>
      <c r="H46" s="28"/>
      <c r="I46" s="28"/>
      <c r="J46" s="28"/>
      <c r="K46" s="28"/>
      <c r="L46" s="28"/>
      <c r="M46" s="28"/>
      <c r="N46" s="28"/>
      <c r="O46" s="28"/>
      <c r="P46" s="28"/>
      <c r="Q46" s="28"/>
      <c r="R46" s="28"/>
      <c r="S46" s="28"/>
      <c r="T46" s="28"/>
      <c r="U46" s="28"/>
      <c r="V46" s="28"/>
      <c r="W46" s="28"/>
      <c r="X46" s="28"/>
      <c r="Y46" s="28"/>
      <c r="Z46" s="28"/>
    </row>
    <row r="47" spans="1:26" ht="15" customHeight="1">
      <c r="A47" s="28"/>
      <c r="B47" s="31" t="s">
        <v>53</v>
      </c>
      <c r="C47" s="30">
        <v>44</v>
      </c>
      <c r="D47" s="30" t="s">
        <v>21</v>
      </c>
      <c r="E47" s="29"/>
      <c r="F47" s="28"/>
      <c r="G47" s="28"/>
      <c r="H47" s="28"/>
      <c r="I47" s="28"/>
      <c r="J47" s="28"/>
      <c r="K47" s="28"/>
      <c r="L47" s="28"/>
      <c r="M47" s="28"/>
      <c r="N47" s="28"/>
      <c r="O47" s="28"/>
      <c r="P47" s="28"/>
      <c r="Q47" s="28"/>
      <c r="R47" s="28"/>
      <c r="S47" s="28"/>
      <c r="T47" s="28"/>
      <c r="U47" s="28"/>
      <c r="V47" s="28"/>
      <c r="W47" s="28"/>
      <c r="X47" s="28"/>
      <c r="Y47" s="28"/>
      <c r="Z47" s="28"/>
    </row>
    <row r="48" spans="1:26" ht="15" customHeight="1">
      <c r="A48" s="28"/>
      <c r="B48" s="31" t="s">
        <v>54</v>
      </c>
      <c r="C48" s="30">
        <v>49</v>
      </c>
      <c r="D48" s="30" t="s">
        <v>21</v>
      </c>
      <c r="E48" s="29"/>
      <c r="F48" s="28"/>
      <c r="G48" s="28"/>
      <c r="H48" s="28"/>
      <c r="I48" s="28"/>
      <c r="J48" s="28"/>
      <c r="K48" s="28"/>
      <c r="L48" s="28"/>
      <c r="M48" s="28"/>
      <c r="N48" s="28"/>
      <c r="O48" s="28"/>
      <c r="P48" s="28"/>
      <c r="Q48" s="28"/>
      <c r="R48" s="28"/>
      <c r="S48" s="28"/>
      <c r="T48" s="28"/>
      <c r="U48" s="28"/>
      <c r="V48" s="28"/>
      <c r="W48" s="28"/>
      <c r="X48" s="28"/>
      <c r="Y48" s="28"/>
      <c r="Z48" s="28"/>
    </row>
    <row r="49" spans="1:26" ht="15" customHeight="1">
      <c r="A49" s="28"/>
      <c r="B49" s="31" t="s">
        <v>55</v>
      </c>
      <c r="C49" s="30">
        <v>54</v>
      </c>
      <c r="D49" s="30" t="s">
        <v>21</v>
      </c>
      <c r="E49" s="29"/>
      <c r="F49" s="28"/>
      <c r="G49" s="28"/>
      <c r="H49" s="28"/>
      <c r="I49" s="28"/>
      <c r="J49" s="28"/>
      <c r="K49" s="28"/>
      <c r="L49" s="28"/>
      <c r="M49" s="28"/>
      <c r="N49" s="28"/>
      <c r="O49" s="28"/>
      <c r="P49" s="28"/>
      <c r="Q49" s="28"/>
      <c r="R49" s="28"/>
      <c r="S49" s="28"/>
      <c r="T49" s="28"/>
      <c r="U49" s="28"/>
      <c r="V49" s="28"/>
      <c r="W49" s="28"/>
      <c r="X49" s="28"/>
      <c r="Y49" s="28"/>
      <c r="Z49" s="28"/>
    </row>
    <row r="50" spans="1:26" ht="15" customHeight="1">
      <c r="A50" s="28"/>
      <c r="B50" s="31" t="s">
        <v>56</v>
      </c>
      <c r="C50" s="30">
        <v>59</v>
      </c>
      <c r="D50" s="30" t="s">
        <v>21</v>
      </c>
      <c r="E50" s="29"/>
      <c r="F50" s="28"/>
      <c r="G50" s="28"/>
      <c r="H50" s="28"/>
      <c r="I50" s="28"/>
      <c r="J50" s="28"/>
      <c r="K50" s="28"/>
      <c r="L50" s="28"/>
      <c r="M50" s="28"/>
      <c r="N50" s="28"/>
      <c r="O50" s="28"/>
      <c r="P50" s="28"/>
      <c r="Q50" s="28"/>
      <c r="R50" s="28"/>
      <c r="S50" s="28"/>
      <c r="T50" s="28"/>
      <c r="U50" s="28"/>
      <c r="V50" s="28"/>
      <c r="W50" s="28"/>
      <c r="X50" s="28"/>
      <c r="Y50" s="28"/>
      <c r="Z50" s="28"/>
    </row>
    <row r="51" spans="1:26" ht="15" customHeight="1">
      <c r="A51" s="28"/>
      <c r="B51" s="31" t="s">
        <v>57</v>
      </c>
      <c r="C51" s="30">
        <v>64</v>
      </c>
      <c r="D51" s="30" t="s">
        <v>21</v>
      </c>
      <c r="E51" s="29"/>
      <c r="F51" s="28"/>
      <c r="G51" s="28"/>
      <c r="H51" s="28"/>
      <c r="I51" s="28"/>
      <c r="J51" s="28"/>
      <c r="K51" s="28"/>
      <c r="L51" s="28"/>
      <c r="M51" s="28"/>
      <c r="N51" s="28"/>
      <c r="O51" s="28"/>
      <c r="P51" s="28"/>
      <c r="Q51" s="28"/>
      <c r="R51" s="28"/>
      <c r="S51" s="28"/>
      <c r="T51" s="28"/>
      <c r="U51" s="28"/>
      <c r="V51" s="28"/>
      <c r="W51" s="28"/>
      <c r="X51" s="28"/>
      <c r="Y51" s="28"/>
      <c r="Z51" s="28"/>
    </row>
    <row r="52" spans="1:26" ht="15" customHeight="1">
      <c r="A52" s="28"/>
      <c r="B52" s="31" t="s">
        <v>58</v>
      </c>
      <c r="C52" s="30">
        <v>69</v>
      </c>
      <c r="D52" s="30" t="s">
        <v>21</v>
      </c>
      <c r="E52" s="29"/>
      <c r="F52" s="28"/>
      <c r="G52" s="28"/>
      <c r="H52" s="28"/>
      <c r="I52" s="28"/>
      <c r="J52" s="28"/>
      <c r="K52" s="28"/>
      <c r="L52" s="28"/>
      <c r="M52" s="28"/>
      <c r="N52" s="28"/>
      <c r="O52" s="28"/>
      <c r="P52" s="28"/>
      <c r="Q52" s="28"/>
      <c r="R52" s="28"/>
      <c r="S52" s="28"/>
      <c r="T52" s="28"/>
      <c r="U52" s="28"/>
      <c r="V52" s="28"/>
      <c r="W52" s="28"/>
      <c r="X52" s="28"/>
      <c r="Y52" s="28"/>
      <c r="Z52" s="28"/>
    </row>
    <row r="53" spans="1:26" ht="15" customHeight="1">
      <c r="A53" s="28"/>
      <c r="B53" s="31" t="s">
        <v>59</v>
      </c>
      <c r="C53" s="30">
        <v>74</v>
      </c>
      <c r="D53" s="30" t="s">
        <v>21</v>
      </c>
      <c r="E53" s="29"/>
      <c r="F53" s="28"/>
      <c r="G53" s="28"/>
      <c r="H53" s="28"/>
      <c r="I53" s="28"/>
      <c r="J53" s="28"/>
      <c r="K53" s="28"/>
      <c r="L53" s="28"/>
      <c r="M53" s="28"/>
      <c r="N53" s="28"/>
      <c r="O53" s="28"/>
      <c r="P53" s="28"/>
      <c r="Q53" s="28"/>
      <c r="R53" s="28"/>
      <c r="S53" s="28"/>
      <c r="T53" s="28"/>
      <c r="U53" s="28"/>
      <c r="V53" s="28"/>
      <c r="W53" s="28"/>
      <c r="X53" s="28"/>
      <c r="Y53" s="28"/>
      <c r="Z53" s="28"/>
    </row>
    <row r="54" spans="1:26" ht="15" customHeight="1">
      <c r="A54" s="28"/>
      <c r="B54" s="31" t="s">
        <v>60</v>
      </c>
      <c r="C54" s="30">
        <v>75</v>
      </c>
      <c r="D54" s="30" t="s">
        <v>33</v>
      </c>
      <c r="E54" s="29"/>
      <c r="F54" s="28"/>
      <c r="G54" s="28"/>
      <c r="H54" s="28"/>
      <c r="I54" s="28"/>
      <c r="J54" s="28"/>
      <c r="K54" s="28"/>
      <c r="L54" s="28"/>
      <c r="M54" s="28"/>
      <c r="N54" s="28"/>
      <c r="O54" s="28"/>
      <c r="P54" s="28"/>
      <c r="Q54" s="28"/>
      <c r="R54" s="28"/>
      <c r="S54" s="28"/>
      <c r="T54" s="28"/>
      <c r="U54" s="28"/>
      <c r="V54" s="28"/>
      <c r="W54" s="28"/>
      <c r="X54" s="28"/>
      <c r="Y54" s="28"/>
      <c r="Z54" s="28"/>
    </row>
    <row r="55" spans="1:26" ht="15" customHeight="1">
      <c r="A55" s="28"/>
      <c r="B55" s="31"/>
      <c r="C55" s="30"/>
      <c r="D55" s="30"/>
      <c r="E55" s="29"/>
      <c r="F55" s="28"/>
      <c r="G55" s="28"/>
      <c r="H55" s="28"/>
      <c r="I55" s="28"/>
      <c r="J55" s="28"/>
      <c r="K55" s="28"/>
      <c r="L55" s="28"/>
      <c r="M55" s="28"/>
      <c r="N55" s="28"/>
      <c r="O55" s="28"/>
      <c r="P55" s="28"/>
      <c r="Q55" s="28"/>
      <c r="R55" s="28"/>
      <c r="S55" s="28"/>
      <c r="T55" s="28"/>
      <c r="U55" s="28"/>
      <c r="V55" s="28"/>
      <c r="W55" s="28"/>
      <c r="X55" s="28"/>
      <c r="Y55" s="28"/>
      <c r="Z55" s="28"/>
    </row>
    <row r="56" spans="1:26" ht="15" customHeight="1">
      <c r="A56" s="28"/>
      <c r="B56" s="31"/>
      <c r="C56" s="30"/>
      <c r="D56" s="30"/>
      <c r="E56" s="29"/>
      <c r="F56" s="28"/>
      <c r="G56" s="28"/>
      <c r="H56" s="28"/>
      <c r="I56" s="28"/>
      <c r="J56" s="28"/>
      <c r="K56" s="28"/>
      <c r="L56" s="28"/>
      <c r="M56" s="28"/>
      <c r="N56" s="28"/>
      <c r="O56" s="28"/>
      <c r="P56" s="28"/>
      <c r="Q56" s="28"/>
      <c r="R56" s="28"/>
      <c r="S56" s="28"/>
      <c r="T56" s="28"/>
      <c r="U56" s="28"/>
      <c r="V56" s="28"/>
      <c r="W56" s="28"/>
      <c r="X56" s="28"/>
      <c r="Y56" s="28"/>
      <c r="Z56" s="28"/>
    </row>
    <row r="57" spans="1:26" ht="15" customHeight="1">
      <c r="A57" s="28"/>
      <c r="B57" s="31" t="s">
        <v>61</v>
      </c>
      <c r="C57" s="30">
        <v>39</v>
      </c>
      <c r="D57" s="34" t="s">
        <v>21</v>
      </c>
      <c r="E57" s="29"/>
      <c r="F57" s="28"/>
      <c r="G57" s="28"/>
      <c r="H57" s="28"/>
      <c r="I57" s="28"/>
      <c r="J57" s="28"/>
      <c r="K57" s="28"/>
      <c r="L57" s="28"/>
      <c r="M57" s="28"/>
      <c r="N57" s="28"/>
      <c r="O57" s="28"/>
      <c r="P57" s="28"/>
      <c r="Q57" s="28"/>
      <c r="R57" s="28"/>
      <c r="S57" s="28"/>
      <c r="T57" s="28"/>
      <c r="U57" s="28"/>
      <c r="V57" s="28"/>
      <c r="W57" s="28"/>
      <c r="X57" s="28"/>
      <c r="Y57" s="28"/>
      <c r="Z57" s="28"/>
    </row>
    <row r="58" spans="1:26" ht="15" customHeight="1">
      <c r="A58" s="28"/>
      <c r="B58" s="31" t="s">
        <v>62</v>
      </c>
      <c r="C58" s="30">
        <v>44</v>
      </c>
      <c r="D58" s="30" t="s">
        <v>21</v>
      </c>
      <c r="E58" s="29"/>
      <c r="F58" s="28"/>
      <c r="G58" s="28"/>
      <c r="H58" s="28"/>
      <c r="I58" s="28"/>
      <c r="J58" s="28"/>
      <c r="K58" s="28"/>
      <c r="L58" s="28"/>
      <c r="M58" s="28"/>
      <c r="N58" s="28"/>
      <c r="O58" s="28"/>
      <c r="P58" s="28"/>
      <c r="Q58" s="28"/>
      <c r="R58" s="28"/>
      <c r="S58" s="28"/>
      <c r="T58" s="28"/>
      <c r="U58" s="28"/>
      <c r="V58" s="28"/>
      <c r="W58" s="28"/>
      <c r="X58" s="28"/>
      <c r="Y58" s="28"/>
      <c r="Z58" s="28"/>
    </row>
    <row r="59" spans="1:26" ht="15" customHeight="1">
      <c r="A59" s="28"/>
      <c r="B59" s="31" t="s">
        <v>63</v>
      </c>
      <c r="C59" s="30">
        <v>49</v>
      </c>
      <c r="D59" s="30" t="s">
        <v>21</v>
      </c>
      <c r="E59" s="29"/>
      <c r="F59" s="28"/>
      <c r="G59" s="28"/>
      <c r="H59" s="28"/>
      <c r="I59" s="28"/>
      <c r="J59" s="28"/>
      <c r="K59" s="28"/>
      <c r="L59" s="28"/>
      <c r="M59" s="28"/>
      <c r="N59" s="28"/>
      <c r="O59" s="28"/>
      <c r="P59" s="28"/>
      <c r="Q59" s="28"/>
      <c r="R59" s="28"/>
      <c r="S59" s="28"/>
      <c r="T59" s="28"/>
      <c r="U59" s="28"/>
      <c r="V59" s="28"/>
      <c r="W59" s="28"/>
      <c r="X59" s="28"/>
      <c r="Y59" s="28"/>
      <c r="Z59" s="28"/>
    </row>
    <row r="60" spans="1:26" ht="15" customHeight="1">
      <c r="A60" s="28"/>
      <c r="B60" s="31" t="s">
        <v>64</v>
      </c>
      <c r="C60" s="30">
        <v>54</v>
      </c>
      <c r="D60" s="30" t="s">
        <v>21</v>
      </c>
      <c r="E60" s="29"/>
      <c r="F60" s="28"/>
      <c r="G60" s="28"/>
      <c r="H60" s="28"/>
      <c r="I60" s="28"/>
      <c r="J60" s="28"/>
      <c r="K60" s="28"/>
      <c r="L60" s="28"/>
      <c r="M60" s="28"/>
      <c r="N60" s="28"/>
      <c r="O60" s="28"/>
      <c r="P60" s="28"/>
      <c r="Q60" s="28"/>
      <c r="R60" s="28"/>
      <c r="S60" s="28"/>
      <c r="T60" s="28"/>
      <c r="U60" s="28"/>
      <c r="V60" s="28"/>
      <c r="W60" s="28"/>
      <c r="X60" s="28"/>
      <c r="Y60" s="28"/>
      <c r="Z60" s="28"/>
    </row>
    <row r="61" spans="1:26" ht="15" customHeight="1">
      <c r="A61" s="28"/>
      <c r="B61" s="31" t="s">
        <v>65</v>
      </c>
      <c r="C61" s="30">
        <v>59</v>
      </c>
      <c r="D61" s="30" t="s">
        <v>21</v>
      </c>
      <c r="E61" s="29"/>
      <c r="F61" s="28"/>
      <c r="G61" s="28"/>
      <c r="H61" s="28"/>
      <c r="I61" s="28"/>
      <c r="J61" s="28"/>
      <c r="K61" s="28"/>
      <c r="L61" s="28"/>
      <c r="M61" s="28"/>
      <c r="N61" s="28"/>
      <c r="O61" s="28"/>
      <c r="P61" s="28"/>
      <c r="Q61" s="28"/>
      <c r="R61" s="28"/>
      <c r="S61" s="28"/>
      <c r="T61" s="28"/>
      <c r="U61" s="28"/>
      <c r="V61" s="28"/>
      <c r="W61" s="28"/>
      <c r="X61" s="28"/>
      <c r="Y61" s="28"/>
      <c r="Z61" s="28"/>
    </row>
    <row r="62" spans="1:26" ht="15" customHeight="1">
      <c r="A62" s="28"/>
      <c r="B62" s="31" t="s">
        <v>66</v>
      </c>
      <c r="C62" s="30">
        <v>64</v>
      </c>
      <c r="D62" s="30" t="s">
        <v>21</v>
      </c>
      <c r="E62" s="28"/>
      <c r="F62" s="28"/>
      <c r="G62" s="28"/>
      <c r="H62" s="28"/>
      <c r="I62" s="28"/>
      <c r="J62" s="28"/>
      <c r="K62" s="28"/>
      <c r="L62" s="28"/>
      <c r="M62" s="28"/>
      <c r="N62" s="28"/>
      <c r="O62" s="28"/>
      <c r="P62" s="28"/>
      <c r="Q62" s="28"/>
      <c r="R62" s="28"/>
      <c r="S62" s="28"/>
      <c r="T62" s="28"/>
      <c r="U62" s="28"/>
      <c r="V62" s="28"/>
      <c r="W62" s="28"/>
      <c r="X62" s="28"/>
      <c r="Y62" s="28"/>
      <c r="Z62" s="28"/>
    </row>
    <row r="63" spans="1:26" ht="15" customHeight="1">
      <c r="A63" s="28"/>
      <c r="B63" s="31" t="s">
        <v>67</v>
      </c>
      <c r="C63" s="30">
        <v>69</v>
      </c>
      <c r="D63" s="30" t="s">
        <v>21</v>
      </c>
      <c r="E63" s="28"/>
      <c r="F63" s="28"/>
      <c r="G63" s="28"/>
      <c r="H63" s="28"/>
      <c r="I63" s="28"/>
      <c r="J63" s="28"/>
      <c r="K63" s="28"/>
      <c r="L63" s="28"/>
      <c r="M63" s="28"/>
      <c r="N63" s="28"/>
      <c r="O63" s="28"/>
      <c r="P63" s="28"/>
      <c r="Q63" s="28"/>
      <c r="R63" s="28"/>
      <c r="S63" s="28"/>
      <c r="T63" s="28"/>
      <c r="U63" s="28"/>
      <c r="V63" s="28"/>
      <c r="W63" s="28"/>
      <c r="X63" s="28"/>
      <c r="Y63" s="28"/>
      <c r="Z63" s="28"/>
    </row>
    <row r="64" spans="1:26" ht="15" customHeight="1">
      <c r="A64" s="28"/>
      <c r="B64" s="31" t="s">
        <v>68</v>
      </c>
      <c r="C64" s="30">
        <v>74</v>
      </c>
      <c r="D64" s="30" t="s">
        <v>21</v>
      </c>
      <c r="E64" s="28"/>
      <c r="F64" s="28"/>
      <c r="G64" s="28"/>
      <c r="H64" s="28"/>
      <c r="I64" s="28"/>
      <c r="J64" s="28"/>
      <c r="K64" s="28"/>
      <c r="L64" s="28"/>
      <c r="M64" s="28"/>
      <c r="N64" s="28"/>
      <c r="O64" s="28"/>
      <c r="P64" s="28"/>
      <c r="Q64" s="28"/>
      <c r="R64" s="28"/>
      <c r="S64" s="28"/>
      <c r="T64" s="28"/>
      <c r="U64" s="28"/>
      <c r="V64" s="28"/>
      <c r="W64" s="28"/>
      <c r="X64" s="28"/>
      <c r="Y64" s="28"/>
      <c r="Z64" s="28"/>
    </row>
    <row r="65" spans="1:26" ht="15" customHeight="1">
      <c r="A65" s="28"/>
      <c r="B65" s="31" t="s">
        <v>69</v>
      </c>
      <c r="C65" s="30">
        <v>75</v>
      </c>
      <c r="D65" s="30" t="s">
        <v>33</v>
      </c>
      <c r="E65" s="28"/>
      <c r="F65" s="28"/>
      <c r="G65" s="28"/>
      <c r="H65" s="28"/>
      <c r="I65" s="28"/>
      <c r="J65" s="28"/>
      <c r="K65" s="28"/>
      <c r="L65" s="28"/>
      <c r="M65" s="28"/>
      <c r="N65" s="28"/>
      <c r="O65" s="28"/>
      <c r="P65" s="28"/>
      <c r="Q65" s="28"/>
      <c r="R65" s="28"/>
      <c r="S65" s="28"/>
      <c r="T65" s="28"/>
      <c r="U65" s="28"/>
      <c r="V65" s="28"/>
      <c r="W65" s="28"/>
      <c r="X65" s="28"/>
      <c r="Y65" s="28"/>
      <c r="Z65" s="28"/>
    </row>
    <row r="66" spans="1:26" ht="15" customHeight="1">
      <c r="A66" s="28"/>
      <c r="B66" s="31"/>
      <c r="C66" s="30"/>
      <c r="D66" s="30"/>
      <c r="E66" s="28"/>
      <c r="F66" s="28"/>
      <c r="G66" s="28"/>
      <c r="H66" s="28"/>
      <c r="I66" s="28"/>
      <c r="J66" s="28"/>
      <c r="K66" s="28"/>
      <c r="L66" s="28"/>
      <c r="M66" s="28"/>
      <c r="N66" s="28"/>
      <c r="O66" s="28"/>
      <c r="P66" s="28"/>
      <c r="Q66" s="28"/>
      <c r="R66" s="28"/>
      <c r="S66" s="28"/>
      <c r="T66" s="28"/>
      <c r="U66" s="28"/>
      <c r="V66" s="28"/>
      <c r="W66" s="28"/>
      <c r="X66" s="28"/>
      <c r="Y66" s="28"/>
      <c r="Z66" s="28"/>
    </row>
    <row r="67" spans="1:26" ht="15" customHeight="1">
      <c r="A67" s="28"/>
      <c r="B67" s="31"/>
      <c r="C67" s="30"/>
      <c r="D67" s="30"/>
      <c r="E67" s="28"/>
      <c r="F67" s="28"/>
      <c r="G67" s="28"/>
      <c r="H67" s="28"/>
      <c r="I67" s="28"/>
      <c r="J67" s="28"/>
      <c r="K67" s="28"/>
      <c r="L67" s="28"/>
      <c r="M67" s="28"/>
      <c r="N67" s="28"/>
      <c r="O67" s="28"/>
      <c r="P67" s="28"/>
      <c r="Q67" s="28"/>
      <c r="R67" s="28"/>
      <c r="S67" s="28"/>
      <c r="T67" s="28"/>
      <c r="U67" s="28"/>
      <c r="V67" s="28"/>
      <c r="W67" s="28"/>
      <c r="X67" s="28"/>
      <c r="Y67" s="28"/>
      <c r="Z67" s="28"/>
    </row>
    <row r="68" spans="1:26" ht="15" customHeight="1">
      <c r="A68" s="28" t="s">
        <v>70</v>
      </c>
      <c r="B68" s="32"/>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 customHeight="1">
      <c r="A69" s="35"/>
      <c r="B69" s="32"/>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 customHeight="1">
      <c r="A70" s="35"/>
      <c r="B70" s="32"/>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 customHeight="1">
      <c r="A71" s="35"/>
      <c r="B71" s="32"/>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 customHeight="1">
      <c r="A72" s="35"/>
      <c r="B72" s="32"/>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 customHeight="1">
      <c r="A73" s="35"/>
      <c r="B73" s="32"/>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 customHeight="1">
      <c r="A74" s="35"/>
      <c r="B74" s="32"/>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 customHeight="1">
      <c r="A75" s="35"/>
      <c r="B75" s="32"/>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 customHeight="1">
      <c r="A76" s="35"/>
      <c r="B76" s="32"/>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 customHeight="1">
      <c r="A77" s="35"/>
      <c r="B77" s="32"/>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 customHeight="1">
      <c r="A78" s="35"/>
      <c r="B78" s="32"/>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c r="A79" s="35"/>
      <c r="B79" s="32"/>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c r="B80" s="32"/>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c r="A81" s="28"/>
      <c r="B81" s="32"/>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c r="A82" s="28"/>
      <c r="B82" s="32"/>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c r="A83" s="28"/>
      <c r="B83" s="32"/>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c r="A84" s="28"/>
      <c r="B84" s="32"/>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c r="A85" s="28"/>
      <c r="B85" s="32"/>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c r="A86" s="28"/>
      <c r="B86" s="32"/>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c r="A87" s="28"/>
      <c r="B87" s="32"/>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c r="A88" s="28"/>
      <c r="B88" s="32"/>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c r="A89" s="28"/>
      <c r="B89" s="32"/>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c r="A90" s="28"/>
      <c r="B90" s="32"/>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c r="A91" s="28"/>
      <c r="B91" s="32"/>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c r="A92" s="28"/>
      <c r="B92" s="32"/>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c r="A93" s="28"/>
      <c r="B93" s="32"/>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c r="A94" s="28"/>
      <c r="B94" s="32"/>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c r="A95" s="28"/>
      <c r="B95" s="32"/>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c r="A96" s="28"/>
      <c r="B96" s="32"/>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c r="A97" s="28"/>
      <c r="B97" s="32"/>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c r="A98" s="28"/>
      <c r="B98" s="32"/>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c r="A99" s="28"/>
      <c r="B99" s="32"/>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c r="A100" s="28"/>
      <c r="B100" s="32"/>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c r="A101" s="28"/>
      <c r="B101" s="32"/>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c r="A102" s="28"/>
      <c r="B102" s="32"/>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c r="A103" s="28"/>
      <c r="B103" s="32"/>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c r="A104" s="28"/>
      <c r="B104" s="32"/>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c r="A105" s="28"/>
      <c r="B105" s="32"/>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c r="A106" s="28"/>
      <c r="B106" s="32"/>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c r="A107" s="28"/>
      <c r="B107" s="32"/>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c r="A108" s="28"/>
      <c r="B108" s="32"/>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c r="A109" s="28"/>
      <c r="B109" s="32"/>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c r="A110" s="28"/>
      <c r="B110" s="32"/>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c r="A111" s="28"/>
      <c r="B111" s="32"/>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c r="A112" s="28"/>
      <c r="B112" s="32"/>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c r="A113" s="28"/>
      <c r="B113" s="32"/>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c r="A114" s="28"/>
      <c r="B114" s="32"/>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c r="A115" s="28"/>
      <c r="B115" s="32"/>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c r="A116" s="28"/>
      <c r="B116" s="32"/>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c r="A117" s="28"/>
      <c r="B117" s="32"/>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c r="A118" s="28"/>
      <c r="B118" s="32"/>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c r="A119" s="28"/>
      <c r="B119" s="32"/>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c r="A120" s="28"/>
      <c r="B120" s="32"/>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c r="A121" s="28"/>
      <c r="B121" s="32"/>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c r="A122" s="28"/>
      <c r="B122" s="32"/>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c r="A123" s="28"/>
      <c r="B123" s="32"/>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c r="A124" s="28"/>
      <c r="B124" s="32"/>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c r="A125" s="28"/>
      <c r="B125" s="32"/>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c r="A126" s="28"/>
      <c r="B126" s="32"/>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c r="A127" s="28"/>
      <c r="B127" s="32"/>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c r="A128" s="28"/>
      <c r="B128" s="32"/>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c r="A129" s="28"/>
      <c r="B129" s="32"/>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c r="A130" s="28"/>
      <c r="B130" s="32"/>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c r="A131" s="28"/>
      <c r="B131" s="32"/>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c r="A132" s="28"/>
      <c r="B132" s="32"/>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c r="A133" s="28"/>
      <c r="B133" s="32"/>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c r="A134" s="28"/>
      <c r="B134" s="32"/>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c r="A135" s="28"/>
      <c r="B135" s="32"/>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c r="A136" s="28"/>
      <c r="B136" s="32"/>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c r="A137" s="28"/>
      <c r="B137" s="32"/>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c r="A138" s="28"/>
      <c r="B138" s="32"/>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c r="A139" s="28"/>
      <c r="B139" s="32"/>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c r="A140" s="28"/>
      <c r="B140" s="32"/>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c r="A141" s="28"/>
      <c r="B141" s="32"/>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c r="A142" s="28"/>
      <c r="B142" s="32"/>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c r="A143" s="28"/>
      <c r="B143" s="32"/>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c r="A144" s="28"/>
      <c r="B144" s="32"/>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c r="A145" s="28"/>
      <c r="B145" s="32"/>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c r="A146" s="28"/>
      <c r="B146" s="32"/>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c r="A147" s="28"/>
      <c r="B147" s="32"/>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c r="A148" s="28"/>
      <c r="B148" s="32"/>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c r="A149" s="28"/>
      <c r="B149" s="32"/>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c r="A150" s="28"/>
      <c r="B150" s="32"/>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c r="A151" s="28"/>
      <c r="B151" s="32"/>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c r="A152" s="28"/>
      <c r="B152" s="32"/>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c r="A153" s="28"/>
      <c r="B153" s="32"/>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c r="A154" s="28"/>
      <c r="B154" s="32"/>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c r="A155" s="28"/>
      <c r="B155" s="32"/>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c r="A156" s="28"/>
      <c r="B156" s="32"/>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c r="A157" s="28"/>
      <c r="B157" s="32"/>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c r="A158" s="28"/>
      <c r="B158" s="32"/>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c r="A159" s="28"/>
      <c r="B159" s="32"/>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c r="A160" s="28"/>
      <c r="B160" s="32"/>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c r="A161" s="28"/>
      <c r="B161" s="32"/>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c r="A162" s="28"/>
      <c r="B162" s="32"/>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c r="A163" s="28"/>
      <c r="B163" s="32"/>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c r="A164" s="28"/>
      <c r="B164" s="32"/>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c r="A165" s="28"/>
      <c r="B165" s="32"/>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c r="A166" s="28"/>
      <c r="B166" s="32"/>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c r="A167" s="28"/>
      <c r="B167" s="32"/>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c r="A168" s="28"/>
      <c r="B168" s="32"/>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c r="A169" s="28"/>
      <c r="B169" s="32"/>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c r="A170" s="28"/>
      <c r="B170" s="32"/>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c r="A171" s="28"/>
      <c r="B171" s="32"/>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c r="A172" s="28"/>
      <c r="B172" s="32"/>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c r="A173" s="28"/>
      <c r="B173" s="32"/>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c r="A174" s="28"/>
      <c r="B174" s="32"/>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c r="A175" s="28"/>
      <c r="B175" s="32"/>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c r="A176" s="28"/>
      <c r="B176" s="32"/>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c r="A177" s="28"/>
      <c r="B177" s="32"/>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c r="A178" s="28"/>
      <c r="B178" s="32"/>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c r="A179" s="28"/>
      <c r="B179" s="32"/>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c r="A180" s="28"/>
      <c r="B180" s="32"/>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c r="A181" s="28"/>
      <c r="B181" s="32"/>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c r="A182" s="28"/>
      <c r="B182" s="32"/>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c r="A183" s="28"/>
      <c r="B183" s="32"/>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c r="A184" s="28"/>
      <c r="B184" s="32"/>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c r="A185" s="28"/>
      <c r="B185" s="32"/>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c r="A186" s="28"/>
      <c r="B186" s="32"/>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c r="A187" s="28"/>
      <c r="B187" s="32"/>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c r="A188" s="28"/>
      <c r="B188" s="32"/>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c r="A189" s="28"/>
      <c r="B189" s="32"/>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c r="A190" s="28"/>
      <c r="B190" s="32"/>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c r="A191" s="28"/>
      <c r="B191" s="32"/>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c r="A192" s="28"/>
      <c r="B192" s="32"/>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c r="A193" s="28"/>
      <c r="B193" s="32"/>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c r="A194" s="28"/>
      <c r="B194" s="32"/>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c r="A195" s="28"/>
      <c r="B195" s="32"/>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c r="A196" s="28"/>
      <c r="B196" s="32"/>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c r="A197" s="28"/>
      <c r="B197" s="32"/>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c r="A198" s="28"/>
      <c r="B198" s="32"/>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c r="A199" s="28"/>
      <c r="B199" s="32"/>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c r="A200" s="28"/>
      <c r="B200" s="32"/>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c r="A201" s="28"/>
      <c r="B201" s="32"/>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c r="A202" s="28"/>
      <c r="B202" s="32"/>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c r="A203" s="28"/>
      <c r="B203" s="32"/>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c r="A204" s="28"/>
      <c r="B204" s="32"/>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c r="A205" s="28"/>
      <c r="B205" s="32"/>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c r="A206" s="28"/>
      <c r="B206" s="32"/>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c r="A207" s="28"/>
      <c r="B207" s="32"/>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c r="A208" s="28"/>
      <c r="B208" s="32"/>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c r="A209" s="28"/>
      <c r="B209" s="32"/>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c r="A210" s="28"/>
      <c r="B210" s="32"/>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c r="A211" s="28"/>
      <c r="B211" s="32"/>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c r="A212" s="28"/>
      <c r="B212" s="32"/>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c r="A213" s="28"/>
      <c r="B213" s="32"/>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c r="A214" s="28"/>
      <c r="B214" s="32"/>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c r="A215" s="28"/>
      <c r="B215" s="32"/>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c r="A216" s="28"/>
      <c r="B216" s="32"/>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c r="A217" s="28"/>
      <c r="B217" s="32"/>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c r="A218" s="28"/>
      <c r="B218" s="32"/>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c r="A219" s="28"/>
      <c r="B219" s="32"/>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c r="A220" s="28"/>
      <c r="B220" s="32"/>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c r="A221" s="28"/>
      <c r="B221" s="32"/>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c r="A222" s="28"/>
      <c r="B222" s="32"/>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c r="A223" s="28"/>
      <c r="B223" s="32"/>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c r="A224" s="28"/>
      <c r="B224" s="32"/>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c r="A225" s="28"/>
      <c r="B225" s="32"/>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c r="A226" s="28"/>
      <c r="B226" s="32"/>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c r="A227" s="28"/>
      <c r="B227" s="32"/>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c r="A228" s="28"/>
      <c r="B228" s="32"/>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c r="A229" s="28"/>
      <c r="B229" s="32"/>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c r="A230" s="28"/>
      <c r="B230" s="32"/>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c r="A231" s="28"/>
      <c r="B231" s="32"/>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c r="A232" s="28"/>
      <c r="B232" s="32"/>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c r="A233" s="28"/>
      <c r="B233" s="32"/>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c r="A234" s="28"/>
      <c r="B234" s="32"/>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c r="A235" s="28"/>
      <c r="B235" s="32"/>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c r="A236" s="28"/>
      <c r="B236" s="32"/>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c r="A237" s="28"/>
      <c r="B237" s="32"/>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c r="A238" s="28"/>
      <c r="B238" s="32"/>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c r="A239" s="28"/>
      <c r="B239" s="32"/>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c r="A240" s="28"/>
      <c r="B240" s="32"/>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c r="A241" s="28"/>
      <c r="B241" s="32"/>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c r="A242" s="28"/>
      <c r="B242" s="32"/>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c r="A243" s="28"/>
      <c r="B243" s="32"/>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c r="A244" s="28"/>
      <c r="B244" s="32"/>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c r="A245" s="28"/>
      <c r="B245" s="32"/>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c r="A246" s="28"/>
      <c r="B246" s="32"/>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c r="A247" s="28"/>
      <c r="B247" s="32"/>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c r="A248" s="28"/>
      <c r="B248" s="32"/>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c r="A249" s="28"/>
      <c r="B249" s="32"/>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c r="A250" s="28"/>
      <c r="B250" s="32"/>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c r="A251" s="28"/>
      <c r="B251" s="32"/>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c r="A252" s="28"/>
      <c r="B252" s="32"/>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c r="A253" s="28"/>
      <c r="B253" s="32"/>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c r="A254" s="28"/>
      <c r="B254" s="32"/>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c r="A255" s="28"/>
      <c r="B255" s="32"/>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c r="A256" s="28"/>
      <c r="B256" s="32"/>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c r="A257" s="28"/>
      <c r="B257" s="32"/>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c r="A258" s="28"/>
      <c r="B258" s="32"/>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c r="A259" s="28"/>
      <c r="B259" s="32"/>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c r="A260" s="28"/>
      <c r="B260" s="32"/>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c r="A261" s="28"/>
      <c r="B261" s="32"/>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c r="A262" s="28"/>
      <c r="B262" s="32"/>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c r="A263" s="28"/>
      <c r="B263" s="32"/>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c r="A264" s="28"/>
      <c r="B264" s="32"/>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c r="A265" s="28"/>
      <c r="B265" s="32"/>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c r="A266" s="28"/>
      <c r="B266" s="32"/>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c r="A267" s="28"/>
      <c r="B267" s="32"/>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c r="A268" s="28"/>
      <c r="B268" s="32"/>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c r="A269" s="28"/>
      <c r="B269" s="32"/>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c r="A270" s="28"/>
      <c r="B270" s="32"/>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c r="A271" s="28"/>
      <c r="B271" s="32"/>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c r="A272" s="28"/>
      <c r="B272" s="32"/>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c r="A273" s="28"/>
      <c r="B273" s="32"/>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c r="A274" s="28"/>
      <c r="B274" s="32"/>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c r="A275" s="28"/>
      <c r="B275" s="32"/>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c r="A276" s="28"/>
      <c r="B276" s="32"/>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c r="A277" s="28"/>
      <c r="B277" s="32"/>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c r="A278" s="28"/>
      <c r="B278" s="32"/>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c r="A279" s="28"/>
      <c r="B279" s="32"/>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row r="281" spans="1:26" ht="15.75" customHeight="1"/>
    <row r="282" spans="1:26" ht="15.75" customHeight="1"/>
    <row r="283" spans="1:26" ht="15.75" customHeight="1"/>
    <row r="284" spans="1:26" ht="15.75" customHeight="1"/>
    <row r="285" spans="1:26" ht="15.75" customHeight="1"/>
    <row r="286" spans="1:26" ht="15.75" customHeight="1"/>
    <row r="287" spans="1:26" ht="15.75" customHeight="1"/>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M1"/>
    <mergeCell ref="A2:A3"/>
    <mergeCell ref="B2:D2"/>
    <mergeCell ref="F2:G2"/>
    <mergeCell ref="K2:M2"/>
    <mergeCell ref="F3:G3"/>
    <mergeCell ref="K3:M3"/>
    <mergeCell ref="H2:J2"/>
    <mergeCell ref="H3:J3"/>
    <mergeCell ref="B11:D11"/>
    <mergeCell ref="G11:I11"/>
    <mergeCell ref="B3:D3"/>
    <mergeCell ref="B4:D4"/>
    <mergeCell ref="F4:G4"/>
    <mergeCell ref="B6:F6"/>
    <mergeCell ref="B7:F7"/>
    <mergeCell ref="B8:F8"/>
    <mergeCell ref="B10:K10"/>
    <mergeCell ref="K4:M4"/>
    <mergeCell ref="H6:M8"/>
    <mergeCell ref="L11:M16"/>
    <mergeCell ref="H4:J4"/>
    <mergeCell ref="H13:H14"/>
    <mergeCell ref="I13:I14"/>
    <mergeCell ref="J13:J14"/>
    <mergeCell ref="K13:K14"/>
    <mergeCell ref="G15:G16"/>
    <mergeCell ref="H15:H16"/>
    <mergeCell ref="I15:I16"/>
    <mergeCell ref="J15:J16"/>
    <mergeCell ref="G13:G14"/>
    <mergeCell ref="K15:K16"/>
  </mergeCells>
  <dataValidations disablePrompts="1" count="1">
    <dataValidation type="list" allowBlank="1" showErrorMessage="1" sqref="F2" xr:uid="{00000000-0002-0000-0000-000000000000}">
      <formula1>$A$69:$A$79</formula1>
    </dataValidation>
  </dataValidations>
  <hyperlinks>
    <hyperlink ref="G7" location="null!A1" display="   Acessar&gt;" xr:uid="{00000000-0004-0000-0000-000000000000}"/>
    <hyperlink ref="G8" location="null!A1" display="   Acessar&gt;" xr:uid="{00000000-0004-0000-0000-000001000000}"/>
  </hyperlinks>
  <pageMargins left="0.25" right="0.25"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B2" sqref="B2:F3"/>
    </sheetView>
  </sheetViews>
  <sheetFormatPr defaultColWidth="11.25" defaultRowHeight="15" customHeight="1"/>
  <cols>
    <col min="1" max="1" width="6.75" customWidth="1"/>
    <col min="2" max="2" width="15.125" customWidth="1"/>
    <col min="3" max="3" width="50.125" customWidth="1"/>
    <col min="4" max="4" width="17.5" customWidth="1"/>
    <col min="5" max="5" width="13.125" customWidth="1"/>
    <col min="6" max="6" width="17.375" customWidth="1"/>
    <col min="7" max="26" width="9.5" customWidth="1"/>
  </cols>
  <sheetData>
    <row r="1" spans="1:26" ht="15.75" customHeight="1">
      <c r="A1" s="36" t="s">
        <v>71</v>
      </c>
      <c r="B1" s="37" t="s">
        <v>72</v>
      </c>
      <c r="C1" s="38" t="s">
        <v>73</v>
      </c>
      <c r="D1" s="39" t="s">
        <v>74</v>
      </c>
      <c r="E1" s="40" t="s">
        <v>75</v>
      </c>
      <c r="F1" s="41" t="s">
        <v>76</v>
      </c>
      <c r="G1" s="42"/>
      <c r="H1" s="42"/>
      <c r="I1" s="42"/>
      <c r="J1" s="42"/>
      <c r="K1" s="42"/>
      <c r="L1" s="42"/>
      <c r="M1" s="42"/>
      <c r="N1" s="42"/>
      <c r="O1" s="42"/>
      <c r="P1" s="42"/>
      <c r="Q1" s="42"/>
      <c r="R1" s="42"/>
      <c r="S1" s="42"/>
      <c r="T1" s="42"/>
      <c r="U1" s="42"/>
      <c r="V1" s="42"/>
      <c r="W1" s="42"/>
      <c r="X1" s="42"/>
      <c r="Y1" s="42"/>
      <c r="Z1" s="42"/>
    </row>
    <row r="2" spans="1:26" ht="15.75" customHeight="1">
      <c r="A2" s="43">
        <v>1</v>
      </c>
      <c r="B2" s="145"/>
      <c r="C2" s="146"/>
      <c r="D2" s="46"/>
      <c r="E2" s="47"/>
      <c r="F2" s="147"/>
      <c r="G2" s="42"/>
      <c r="H2" s="42"/>
      <c r="I2" s="42"/>
      <c r="J2" s="42"/>
      <c r="K2" s="42"/>
      <c r="L2" s="42"/>
      <c r="M2" s="42"/>
      <c r="N2" s="42"/>
      <c r="O2" s="42"/>
      <c r="P2" s="42"/>
      <c r="Q2" s="42"/>
      <c r="R2" s="42"/>
      <c r="S2" s="42"/>
      <c r="T2" s="42"/>
      <c r="U2" s="42"/>
      <c r="V2" s="42"/>
      <c r="W2" s="42"/>
      <c r="X2" s="42"/>
      <c r="Y2" s="42"/>
      <c r="Z2" s="42"/>
    </row>
    <row r="3" spans="1:26" ht="15.75" customHeight="1">
      <c r="A3" s="43">
        <v>2</v>
      </c>
      <c r="B3" s="145"/>
      <c r="C3" s="146"/>
      <c r="D3" s="46"/>
      <c r="E3" s="47"/>
      <c r="F3" s="147"/>
      <c r="G3" s="42"/>
      <c r="H3" s="42"/>
      <c r="I3" s="42"/>
      <c r="J3" s="42"/>
      <c r="K3" s="42"/>
      <c r="L3" s="42"/>
      <c r="M3" s="42"/>
      <c r="N3" s="42"/>
      <c r="O3" s="42"/>
      <c r="P3" s="42"/>
      <c r="Q3" s="42"/>
      <c r="R3" s="42"/>
      <c r="S3" s="42"/>
      <c r="T3" s="42"/>
      <c r="U3" s="42"/>
      <c r="V3" s="42"/>
      <c r="W3" s="42"/>
      <c r="X3" s="42"/>
      <c r="Y3" s="42"/>
      <c r="Z3" s="42"/>
    </row>
    <row r="4" spans="1:26" ht="15.75" customHeight="1">
      <c r="A4" s="43">
        <v>3</v>
      </c>
      <c r="B4" s="49"/>
      <c r="C4" s="45"/>
      <c r="D4" s="46"/>
      <c r="E4" s="47"/>
      <c r="F4" s="48"/>
      <c r="G4" s="42"/>
      <c r="H4" s="42"/>
      <c r="I4" s="42"/>
      <c r="J4" s="42"/>
      <c r="K4" s="42"/>
      <c r="L4" s="42"/>
      <c r="M4" s="42"/>
      <c r="N4" s="42"/>
      <c r="O4" s="42"/>
      <c r="P4" s="42"/>
      <c r="Q4" s="42"/>
      <c r="R4" s="42"/>
      <c r="S4" s="42"/>
      <c r="T4" s="42"/>
      <c r="U4" s="42"/>
      <c r="V4" s="42"/>
      <c r="W4" s="42"/>
      <c r="X4" s="42"/>
      <c r="Y4" s="42"/>
      <c r="Z4" s="42"/>
    </row>
    <row r="5" spans="1:26" ht="15.75" customHeight="1">
      <c r="A5" s="43">
        <v>4</v>
      </c>
      <c r="B5" s="49"/>
      <c r="C5" s="45"/>
      <c r="D5" s="46"/>
      <c r="E5" s="47"/>
      <c r="F5" s="48"/>
      <c r="G5" s="42"/>
      <c r="H5" s="42"/>
      <c r="I5" s="42"/>
      <c r="J5" s="42"/>
      <c r="K5" s="42"/>
      <c r="L5" s="42"/>
      <c r="M5" s="42"/>
      <c r="N5" s="42"/>
      <c r="O5" s="42"/>
      <c r="P5" s="42"/>
      <c r="Q5" s="42"/>
      <c r="R5" s="42"/>
      <c r="S5" s="42"/>
      <c r="T5" s="42"/>
      <c r="U5" s="42"/>
      <c r="V5" s="42"/>
      <c r="W5" s="42"/>
      <c r="X5" s="42"/>
      <c r="Y5" s="42"/>
      <c r="Z5" s="42"/>
    </row>
    <row r="6" spans="1:26" ht="15.75" customHeight="1">
      <c r="A6" s="43">
        <v>5</v>
      </c>
      <c r="B6" s="49"/>
      <c r="C6" s="45"/>
      <c r="D6" s="46"/>
      <c r="E6" s="47"/>
      <c r="F6" s="48"/>
      <c r="G6" s="42"/>
      <c r="H6" s="42"/>
      <c r="I6" s="42"/>
      <c r="J6" s="42"/>
      <c r="K6" s="42"/>
      <c r="L6" s="42"/>
      <c r="M6" s="42"/>
      <c r="N6" s="42"/>
      <c r="O6" s="42"/>
      <c r="P6" s="42"/>
      <c r="Q6" s="42"/>
      <c r="R6" s="42"/>
      <c r="S6" s="42"/>
      <c r="T6" s="42"/>
      <c r="U6" s="42"/>
      <c r="V6" s="42"/>
      <c r="W6" s="42"/>
      <c r="X6" s="42"/>
      <c r="Y6" s="42"/>
      <c r="Z6" s="42"/>
    </row>
    <row r="7" spans="1:26" ht="15.75" customHeight="1">
      <c r="A7" s="43">
        <v>6</v>
      </c>
      <c r="B7" s="49"/>
      <c r="C7" s="45"/>
      <c r="D7" s="46"/>
      <c r="E7" s="47"/>
      <c r="F7" s="48"/>
      <c r="G7" s="42"/>
      <c r="H7" s="42"/>
      <c r="I7" s="42"/>
      <c r="J7" s="42"/>
      <c r="K7" s="42"/>
      <c r="L7" s="42"/>
      <c r="M7" s="42"/>
      <c r="N7" s="42"/>
      <c r="O7" s="42"/>
      <c r="P7" s="42"/>
      <c r="Q7" s="42"/>
      <c r="R7" s="42"/>
      <c r="S7" s="42"/>
      <c r="T7" s="42"/>
      <c r="U7" s="42"/>
      <c r="V7" s="42"/>
      <c r="W7" s="42"/>
      <c r="X7" s="42"/>
      <c r="Y7" s="42"/>
      <c r="Z7" s="42"/>
    </row>
    <row r="8" spans="1:26" ht="15.75" customHeight="1">
      <c r="A8" s="43">
        <v>7</v>
      </c>
      <c r="B8" s="49"/>
      <c r="C8" s="45"/>
      <c r="D8" s="46"/>
      <c r="E8" s="47"/>
      <c r="F8" s="48"/>
      <c r="G8" s="42"/>
      <c r="H8" s="42"/>
      <c r="I8" s="42"/>
      <c r="J8" s="42"/>
      <c r="K8" s="42"/>
      <c r="L8" s="42"/>
      <c r="M8" s="42"/>
      <c r="N8" s="42"/>
      <c r="O8" s="42"/>
      <c r="P8" s="42"/>
      <c r="Q8" s="42"/>
      <c r="R8" s="42"/>
      <c r="S8" s="42"/>
      <c r="T8" s="42"/>
      <c r="U8" s="42"/>
      <c r="V8" s="42"/>
      <c r="W8" s="42"/>
      <c r="X8" s="42"/>
      <c r="Y8" s="42"/>
      <c r="Z8" s="42"/>
    </row>
    <row r="9" spans="1:26" ht="15.75" customHeight="1">
      <c r="A9" s="43">
        <v>8</v>
      </c>
      <c r="B9" s="49"/>
      <c r="C9" s="45"/>
      <c r="D9" s="46"/>
      <c r="E9" s="47"/>
      <c r="F9" s="48"/>
      <c r="G9" s="42"/>
      <c r="H9" s="42"/>
      <c r="I9" s="42"/>
      <c r="J9" s="42"/>
      <c r="K9" s="42"/>
      <c r="L9" s="42"/>
      <c r="M9" s="42"/>
      <c r="N9" s="42"/>
      <c r="O9" s="42"/>
      <c r="P9" s="42"/>
      <c r="Q9" s="42"/>
      <c r="R9" s="42"/>
      <c r="S9" s="42"/>
      <c r="T9" s="42"/>
      <c r="U9" s="42"/>
      <c r="V9" s="42"/>
      <c r="W9" s="42"/>
      <c r="X9" s="42"/>
      <c r="Y9" s="42"/>
      <c r="Z9" s="42"/>
    </row>
    <row r="10" spans="1:26" ht="15.75" customHeight="1">
      <c r="A10" s="43">
        <v>9</v>
      </c>
      <c r="B10" s="49"/>
      <c r="C10" s="45"/>
      <c r="D10" s="46"/>
      <c r="E10" s="47"/>
      <c r="F10" s="48"/>
      <c r="G10" s="42"/>
      <c r="H10" s="42"/>
      <c r="I10" s="42"/>
      <c r="J10" s="42"/>
      <c r="K10" s="42"/>
      <c r="L10" s="42"/>
      <c r="M10" s="42"/>
      <c r="N10" s="42"/>
      <c r="O10" s="42"/>
      <c r="P10" s="42"/>
      <c r="Q10" s="42"/>
      <c r="R10" s="42"/>
      <c r="S10" s="42"/>
      <c r="T10" s="42"/>
      <c r="U10" s="42"/>
      <c r="V10" s="42"/>
      <c r="W10" s="42"/>
      <c r="X10" s="42"/>
      <c r="Y10" s="42"/>
      <c r="Z10" s="42"/>
    </row>
    <row r="11" spans="1:26" ht="15.75" customHeight="1">
      <c r="A11" s="43">
        <v>10</v>
      </c>
      <c r="B11" s="44"/>
      <c r="C11" s="45"/>
      <c r="D11" s="46"/>
      <c r="E11" s="47"/>
      <c r="F11" s="48"/>
      <c r="G11" s="42"/>
      <c r="H11" s="42"/>
      <c r="I11" s="42"/>
      <c r="J11" s="42"/>
      <c r="K11" s="42"/>
      <c r="L11" s="42"/>
      <c r="M11" s="42"/>
      <c r="N11" s="42"/>
      <c r="O11" s="42"/>
      <c r="P11" s="42"/>
      <c r="Q11" s="42"/>
      <c r="R11" s="42"/>
      <c r="S11" s="42"/>
      <c r="T11" s="42"/>
      <c r="U11" s="42"/>
      <c r="V11" s="42"/>
      <c r="W11" s="42"/>
      <c r="X11" s="42"/>
      <c r="Y11" s="42"/>
      <c r="Z11" s="42"/>
    </row>
    <row r="12" spans="1:26" ht="15.75" customHeight="1">
      <c r="A12" s="43">
        <v>11</v>
      </c>
      <c r="B12" s="49"/>
      <c r="C12" s="45"/>
      <c r="D12" s="46"/>
      <c r="E12" s="47"/>
      <c r="F12" s="48"/>
      <c r="G12" s="42"/>
      <c r="H12" s="42"/>
      <c r="I12" s="42"/>
      <c r="J12" s="42"/>
      <c r="K12" s="42"/>
      <c r="L12" s="42"/>
      <c r="M12" s="42"/>
      <c r="N12" s="42"/>
      <c r="O12" s="42"/>
      <c r="P12" s="42"/>
      <c r="Q12" s="42"/>
      <c r="R12" s="42"/>
      <c r="S12" s="42"/>
      <c r="T12" s="42"/>
      <c r="U12" s="42"/>
      <c r="V12" s="42"/>
      <c r="W12" s="42"/>
      <c r="X12" s="42"/>
      <c r="Y12" s="42"/>
      <c r="Z12" s="42"/>
    </row>
    <row r="13" spans="1:26" ht="15.75" customHeight="1">
      <c r="A13" s="43">
        <v>12</v>
      </c>
      <c r="B13" s="49"/>
      <c r="C13" s="45"/>
      <c r="D13" s="46"/>
      <c r="E13" s="47"/>
      <c r="F13" s="48"/>
      <c r="G13" s="42"/>
      <c r="H13" s="42"/>
      <c r="I13" s="42"/>
      <c r="J13" s="42"/>
      <c r="K13" s="42"/>
      <c r="L13" s="42"/>
      <c r="M13" s="42"/>
      <c r="N13" s="42"/>
      <c r="O13" s="42"/>
      <c r="P13" s="42"/>
      <c r="Q13" s="42"/>
      <c r="R13" s="42"/>
      <c r="S13" s="42"/>
      <c r="T13" s="42"/>
      <c r="U13" s="42"/>
      <c r="V13" s="42"/>
      <c r="W13" s="42"/>
      <c r="X13" s="42"/>
      <c r="Y13" s="42"/>
      <c r="Z13" s="42"/>
    </row>
    <row r="14" spans="1:26" ht="15.75" customHeight="1">
      <c r="A14" s="43">
        <v>13</v>
      </c>
      <c r="B14" s="49"/>
      <c r="C14" s="45"/>
      <c r="D14" s="46"/>
      <c r="E14" s="47"/>
      <c r="F14" s="48"/>
      <c r="G14" s="42"/>
      <c r="H14" s="42"/>
      <c r="I14" s="42"/>
      <c r="J14" s="42"/>
      <c r="K14" s="42"/>
      <c r="L14" s="42"/>
      <c r="M14" s="42"/>
      <c r="N14" s="42"/>
      <c r="O14" s="42"/>
      <c r="P14" s="42"/>
      <c r="Q14" s="42"/>
      <c r="R14" s="42"/>
      <c r="S14" s="42"/>
      <c r="T14" s="42"/>
      <c r="U14" s="42"/>
      <c r="V14" s="42"/>
      <c r="W14" s="42"/>
      <c r="X14" s="42"/>
      <c r="Y14" s="42"/>
      <c r="Z14" s="42"/>
    </row>
    <row r="15" spans="1:26" ht="15.75" customHeight="1">
      <c r="A15" s="43">
        <v>14</v>
      </c>
      <c r="B15" s="49"/>
      <c r="C15" s="45"/>
      <c r="D15" s="46"/>
      <c r="E15" s="47"/>
      <c r="F15" s="48"/>
      <c r="G15" s="42"/>
      <c r="H15" s="42"/>
      <c r="I15" s="42"/>
      <c r="J15" s="42"/>
      <c r="K15" s="42"/>
      <c r="L15" s="42"/>
      <c r="M15" s="42"/>
      <c r="N15" s="42"/>
      <c r="O15" s="42"/>
      <c r="P15" s="42"/>
      <c r="Q15" s="42"/>
      <c r="R15" s="42"/>
      <c r="S15" s="42"/>
      <c r="T15" s="42"/>
      <c r="U15" s="42"/>
      <c r="V15" s="42"/>
      <c r="W15" s="42"/>
      <c r="X15" s="42"/>
      <c r="Y15" s="42"/>
      <c r="Z15" s="42"/>
    </row>
    <row r="16" spans="1:26" ht="15.75" customHeight="1">
      <c r="A16" s="43">
        <v>15</v>
      </c>
      <c r="B16" s="49"/>
      <c r="C16" s="45"/>
      <c r="D16" s="46"/>
      <c r="E16" s="47"/>
      <c r="F16" s="48"/>
      <c r="G16" s="42"/>
      <c r="H16" s="42"/>
      <c r="I16" s="42"/>
      <c r="J16" s="42"/>
      <c r="K16" s="42"/>
      <c r="L16" s="42"/>
      <c r="M16" s="42"/>
      <c r="N16" s="42"/>
      <c r="O16" s="42"/>
      <c r="P16" s="42"/>
      <c r="Q16" s="42"/>
      <c r="R16" s="42"/>
      <c r="S16" s="42"/>
      <c r="T16" s="42"/>
      <c r="U16" s="42"/>
      <c r="V16" s="42"/>
      <c r="W16" s="42"/>
      <c r="X16" s="42"/>
      <c r="Y16" s="42"/>
      <c r="Z16" s="42"/>
    </row>
    <row r="17" spans="1:26" ht="15.75" customHeight="1">
      <c r="A17" s="43">
        <v>16</v>
      </c>
      <c r="B17" s="49"/>
      <c r="C17" s="45"/>
      <c r="D17" s="46"/>
      <c r="E17" s="47"/>
      <c r="F17" s="48"/>
      <c r="G17" s="42"/>
      <c r="H17" s="42"/>
      <c r="I17" s="42"/>
      <c r="J17" s="42"/>
      <c r="K17" s="42"/>
      <c r="L17" s="42"/>
      <c r="M17" s="42"/>
      <c r="N17" s="42"/>
      <c r="O17" s="42"/>
      <c r="P17" s="42"/>
      <c r="Q17" s="42"/>
      <c r="R17" s="42"/>
      <c r="S17" s="42"/>
      <c r="T17" s="42"/>
      <c r="U17" s="42"/>
      <c r="V17" s="42"/>
      <c r="W17" s="42"/>
      <c r="X17" s="42"/>
      <c r="Y17" s="42"/>
      <c r="Z17" s="42"/>
    </row>
    <row r="18" spans="1:26" ht="15.75" customHeight="1">
      <c r="A18" s="43">
        <v>17</v>
      </c>
      <c r="B18" s="49"/>
      <c r="C18" s="45"/>
      <c r="D18" s="46"/>
      <c r="E18" s="47"/>
      <c r="F18" s="48"/>
      <c r="G18" s="42"/>
      <c r="H18" s="42"/>
      <c r="I18" s="42"/>
      <c r="J18" s="42"/>
      <c r="K18" s="42"/>
      <c r="L18" s="42"/>
      <c r="M18" s="42"/>
      <c r="N18" s="42"/>
      <c r="O18" s="42"/>
      <c r="P18" s="42"/>
      <c r="Q18" s="42"/>
      <c r="R18" s="42"/>
      <c r="S18" s="42"/>
      <c r="T18" s="42"/>
      <c r="U18" s="42"/>
      <c r="V18" s="42"/>
      <c r="W18" s="42"/>
      <c r="X18" s="42"/>
      <c r="Y18" s="42"/>
      <c r="Z18" s="42"/>
    </row>
    <row r="19" spans="1:26" ht="15.75" customHeight="1">
      <c r="A19" s="43">
        <v>18</v>
      </c>
      <c r="B19" s="49"/>
      <c r="C19" s="45"/>
      <c r="D19" s="46"/>
      <c r="E19" s="47"/>
      <c r="F19" s="48"/>
      <c r="G19" s="42"/>
      <c r="H19" s="42"/>
      <c r="I19" s="42"/>
      <c r="J19" s="42"/>
      <c r="K19" s="42"/>
      <c r="L19" s="42"/>
      <c r="M19" s="42"/>
      <c r="N19" s="42"/>
      <c r="O19" s="42"/>
      <c r="P19" s="42"/>
      <c r="Q19" s="42"/>
      <c r="R19" s="42"/>
      <c r="S19" s="42"/>
      <c r="T19" s="42"/>
      <c r="U19" s="42"/>
      <c r="V19" s="42"/>
      <c r="W19" s="42"/>
      <c r="X19" s="42"/>
      <c r="Y19" s="42"/>
      <c r="Z19" s="42"/>
    </row>
    <row r="20" spans="1:26" ht="15.75" customHeight="1">
      <c r="A20" s="43">
        <v>19</v>
      </c>
      <c r="B20" s="44"/>
      <c r="C20" s="45"/>
      <c r="D20" s="46"/>
      <c r="E20" s="47"/>
      <c r="F20" s="48"/>
      <c r="G20" s="42"/>
      <c r="H20" s="42"/>
      <c r="I20" s="42"/>
      <c r="J20" s="42"/>
      <c r="K20" s="42"/>
      <c r="L20" s="42"/>
      <c r="M20" s="42"/>
      <c r="N20" s="42"/>
      <c r="O20" s="42"/>
      <c r="P20" s="42"/>
      <c r="Q20" s="42"/>
      <c r="R20" s="42"/>
      <c r="S20" s="42"/>
      <c r="T20" s="42"/>
      <c r="U20" s="42"/>
      <c r="V20" s="42"/>
      <c r="W20" s="42"/>
      <c r="X20" s="42"/>
      <c r="Y20" s="42"/>
      <c r="Z20" s="42"/>
    </row>
    <row r="21" spans="1:26" ht="15.75" customHeight="1">
      <c r="A21" s="43">
        <v>20</v>
      </c>
      <c r="B21" s="49"/>
      <c r="C21" s="45"/>
      <c r="D21" s="46"/>
      <c r="E21" s="47"/>
      <c r="F21" s="48"/>
      <c r="G21" s="42"/>
      <c r="H21" s="42"/>
      <c r="I21" s="42"/>
      <c r="J21" s="42"/>
      <c r="K21" s="42"/>
      <c r="L21" s="42"/>
      <c r="M21" s="42"/>
      <c r="N21" s="42"/>
      <c r="O21" s="42"/>
      <c r="P21" s="42"/>
      <c r="Q21" s="42"/>
      <c r="R21" s="42"/>
      <c r="S21" s="42"/>
      <c r="T21" s="42"/>
      <c r="U21" s="42"/>
      <c r="V21" s="42"/>
      <c r="W21" s="42"/>
      <c r="X21" s="42"/>
      <c r="Y21" s="42"/>
      <c r="Z21" s="42"/>
    </row>
    <row r="22" spans="1:26" ht="15.75" customHeight="1">
      <c r="A22" s="43">
        <v>21</v>
      </c>
      <c r="B22" s="49"/>
      <c r="C22" s="45"/>
      <c r="D22" s="46"/>
      <c r="E22" s="47"/>
      <c r="F22" s="48"/>
      <c r="G22" s="42"/>
      <c r="H22" s="42"/>
      <c r="I22" s="42"/>
      <c r="J22" s="42"/>
      <c r="K22" s="42"/>
      <c r="L22" s="42"/>
      <c r="M22" s="42"/>
      <c r="N22" s="42"/>
      <c r="O22" s="42"/>
      <c r="P22" s="42"/>
      <c r="Q22" s="42"/>
      <c r="R22" s="42"/>
      <c r="S22" s="42"/>
      <c r="T22" s="42"/>
      <c r="U22" s="42"/>
      <c r="V22" s="42"/>
      <c r="W22" s="42"/>
      <c r="X22" s="42"/>
      <c r="Y22" s="42"/>
      <c r="Z22" s="42"/>
    </row>
    <row r="23" spans="1:26" ht="15.75" customHeight="1">
      <c r="A23" s="43">
        <v>22</v>
      </c>
      <c r="B23" s="49"/>
      <c r="C23" s="45"/>
      <c r="D23" s="46"/>
      <c r="E23" s="47"/>
      <c r="F23" s="48"/>
      <c r="G23" s="42"/>
      <c r="H23" s="42"/>
      <c r="I23" s="42"/>
      <c r="J23" s="42"/>
      <c r="K23" s="42"/>
      <c r="L23" s="42"/>
      <c r="M23" s="42"/>
      <c r="N23" s="42"/>
      <c r="O23" s="42"/>
      <c r="P23" s="42"/>
      <c r="Q23" s="42"/>
      <c r="R23" s="42"/>
      <c r="S23" s="42"/>
      <c r="T23" s="42"/>
      <c r="U23" s="42"/>
      <c r="V23" s="42"/>
      <c r="W23" s="42"/>
      <c r="X23" s="42"/>
      <c r="Y23" s="42"/>
      <c r="Z23" s="42"/>
    </row>
    <row r="24" spans="1:26" ht="15.75" customHeight="1">
      <c r="A24" s="43">
        <v>23</v>
      </c>
      <c r="B24" s="49"/>
      <c r="C24" s="45"/>
      <c r="D24" s="46"/>
      <c r="E24" s="47"/>
      <c r="F24" s="48"/>
      <c r="G24" s="42"/>
      <c r="H24" s="42"/>
      <c r="I24" s="42"/>
      <c r="J24" s="42"/>
      <c r="K24" s="42"/>
      <c r="L24" s="42"/>
      <c r="M24" s="42"/>
      <c r="N24" s="42"/>
      <c r="O24" s="42"/>
      <c r="P24" s="42"/>
      <c r="Q24" s="42"/>
      <c r="R24" s="42"/>
      <c r="S24" s="42"/>
      <c r="T24" s="42"/>
      <c r="U24" s="42"/>
      <c r="V24" s="42"/>
      <c r="W24" s="42"/>
      <c r="X24" s="42"/>
      <c r="Y24" s="42"/>
      <c r="Z24" s="42"/>
    </row>
    <row r="25" spans="1:26" ht="15.75" customHeight="1">
      <c r="A25" s="43">
        <v>24</v>
      </c>
      <c r="B25" s="49"/>
      <c r="C25" s="45"/>
      <c r="D25" s="46"/>
      <c r="E25" s="47"/>
      <c r="F25" s="48"/>
      <c r="G25" s="42"/>
      <c r="H25" s="42"/>
      <c r="I25" s="42"/>
      <c r="J25" s="42"/>
      <c r="K25" s="42"/>
      <c r="L25" s="42"/>
      <c r="M25" s="42"/>
      <c r="N25" s="42"/>
      <c r="O25" s="42"/>
      <c r="P25" s="42"/>
      <c r="Q25" s="42"/>
      <c r="R25" s="42"/>
      <c r="S25" s="42"/>
      <c r="T25" s="42"/>
      <c r="U25" s="42"/>
      <c r="V25" s="42"/>
      <c r="W25" s="42"/>
      <c r="X25" s="42"/>
      <c r="Y25" s="42"/>
      <c r="Z25" s="42"/>
    </row>
    <row r="26" spans="1:26" ht="15.75" customHeight="1">
      <c r="A26" s="43">
        <v>25</v>
      </c>
      <c r="B26" s="49"/>
      <c r="C26" s="45"/>
      <c r="D26" s="46"/>
      <c r="E26" s="47"/>
      <c r="F26" s="48"/>
      <c r="G26" s="42"/>
      <c r="H26" s="42"/>
      <c r="I26" s="42"/>
      <c r="J26" s="42"/>
      <c r="K26" s="42"/>
      <c r="L26" s="42"/>
      <c r="M26" s="42"/>
      <c r="N26" s="42"/>
      <c r="O26" s="42"/>
      <c r="P26" s="42"/>
      <c r="Q26" s="42"/>
      <c r="R26" s="42"/>
      <c r="S26" s="42"/>
      <c r="T26" s="42"/>
      <c r="U26" s="42"/>
      <c r="V26" s="42"/>
      <c r="W26" s="42"/>
      <c r="X26" s="42"/>
      <c r="Y26" s="42"/>
      <c r="Z26" s="42"/>
    </row>
    <row r="27" spans="1:26" ht="15.75" customHeight="1">
      <c r="A27" s="43">
        <v>26</v>
      </c>
      <c r="B27" s="49"/>
      <c r="C27" s="45"/>
      <c r="D27" s="46"/>
      <c r="E27" s="47"/>
      <c r="F27" s="48"/>
      <c r="G27" s="42"/>
      <c r="H27" s="42"/>
      <c r="I27" s="42"/>
      <c r="J27" s="42"/>
      <c r="K27" s="42"/>
      <c r="L27" s="42"/>
      <c r="M27" s="42"/>
      <c r="N27" s="42"/>
      <c r="O27" s="42"/>
      <c r="P27" s="42"/>
      <c r="Q27" s="42"/>
      <c r="R27" s="42"/>
      <c r="S27" s="42"/>
      <c r="T27" s="42"/>
      <c r="U27" s="42"/>
      <c r="V27" s="42"/>
      <c r="W27" s="42"/>
      <c r="X27" s="42"/>
      <c r="Y27" s="42"/>
      <c r="Z27" s="42"/>
    </row>
    <row r="28" spans="1:26" ht="15.75" customHeight="1">
      <c r="A28" s="43">
        <v>27</v>
      </c>
      <c r="B28" s="49"/>
      <c r="C28" s="45"/>
      <c r="D28" s="46"/>
      <c r="E28" s="47"/>
      <c r="F28" s="48"/>
      <c r="G28" s="42"/>
      <c r="H28" s="42"/>
      <c r="I28" s="42"/>
      <c r="J28" s="42"/>
      <c r="K28" s="42"/>
      <c r="L28" s="42"/>
      <c r="M28" s="42"/>
      <c r="N28" s="42"/>
      <c r="O28" s="42"/>
      <c r="P28" s="42"/>
      <c r="Q28" s="42"/>
      <c r="R28" s="42"/>
      <c r="S28" s="42"/>
      <c r="T28" s="42"/>
      <c r="U28" s="42"/>
      <c r="V28" s="42"/>
      <c r="W28" s="42"/>
      <c r="X28" s="42"/>
      <c r="Y28" s="42"/>
      <c r="Z28" s="42"/>
    </row>
    <row r="29" spans="1:26" ht="15.75" customHeight="1">
      <c r="A29" s="43">
        <v>28</v>
      </c>
      <c r="B29" s="44"/>
      <c r="C29" s="45"/>
      <c r="D29" s="46"/>
      <c r="E29" s="47"/>
      <c r="F29" s="48"/>
      <c r="G29" s="42"/>
      <c r="H29" s="42"/>
      <c r="I29" s="42"/>
      <c r="J29" s="42"/>
      <c r="K29" s="42"/>
      <c r="L29" s="42"/>
      <c r="M29" s="42"/>
      <c r="N29" s="42"/>
      <c r="O29" s="42"/>
      <c r="P29" s="42"/>
      <c r="Q29" s="42"/>
      <c r="R29" s="42"/>
      <c r="S29" s="42"/>
      <c r="T29" s="42"/>
      <c r="U29" s="42"/>
      <c r="V29" s="42"/>
      <c r="W29" s="42"/>
      <c r="X29" s="42"/>
      <c r="Y29" s="42"/>
      <c r="Z29" s="42"/>
    </row>
    <row r="30" spans="1:26" ht="15.75" customHeight="1">
      <c r="A30" s="43">
        <v>29</v>
      </c>
      <c r="B30" s="49"/>
      <c r="C30" s="45"/>
      <c r="D30" s="46"/>
      <c r="E30" s="47"/>
      <c r="F30" s="48"/>
      <c r="G30" s="42"/>
      <c r="H30" s="42"/>
      <c r="I30" s="42"/>
      <c r="J30" s="42"/>
      <c r="K30" s="42"/>
      <c r="L30" s="42"/>
      <c r="M30" s="42"/>
      <c r="N30" s="42"/>
      <c r="O30" s="42"/>
      <c r="P30" s="42"/>
      <c r="Q30" s="42"/>
      <c r="R30" s="42"/>
      <c r="S30" s="42"/>
      <c r="T30" s="42"/>
      <c r="U30" s="42"/>
      <c r="V30" s="42"/>
      <c r="W30" s="42"/>
      <c r="X30" s="42"/>
      <c r="Y30" s="42"/>
      <c r="Z30" s="42"/>
    </row>
    <row r="31" spans="1:26" ht="15.75" customHeight="1">
      <c r="A31" s="43">
        <v>30</v>
      </c>
      <c r="B31" s="44"/>
      <c r="C31" s="45"/>
      <c r="D31" s="46"/>
      <c r="E31" s="47"/>
      <c r="F31" s="48"/>
      <c r="G31" s="42"/>
      <c r="H31" s="42"/>
      <c r="I31" s="42"/>
      <c r="J31" s="42"/>
      <c r="K31" s="42"/>
      <c r="L31" s="42"/>
      <c r="M31" s="42"/>
      <c r="N31" s="42"/>
      <c r="O31" s="42"/>
      <c r="P31" s="42"/>
      <c r="Q31" s="42"/>
      <c r="R31" s="42"/>
      <c r="S31" s="42"/>
      <c r="T31" s="42"/>
      <c r="U31" s="42"/>
      <c r="V31" s="42"/>
      <c r="W31" s="42"/>
      <c r="X31" s="42"/>
      <c r="Y31" s="42"/>
      <c r="Z31" s="42"/>
    </row>
    <row r="32" spans="1:26" ht="15.75" customHeight="1">
      <c r="A32" s="43">
        <v>31</v>
      </c>
      <c r="B32" s="49"/>
      <c r="C32" s="45"/>
      <c r="D32" s="46"/>
      <c r="E32" s="47"/>
      <c r="F32" s="48"/>
      <c r="G32" s="42"/>
      <c r="H32" s="42"/>
      <c r="I32" s="42"/>
      <c r="J32" s="42"/>
      <c r="K32" s="42"/>
      <c r="L32" s="42"/>
      <c r="M32" s="42"/>
      <c r="N32" s="42"/>
      <c r="O32" s="42"/>
      <c r="P32" s="42"/>
      <c r="Q32" s="42"/>
      <c r="R32" s="42"/>
      <c r="S32" s="42"/>
      <c r="T32" s="42"/>
      <c r="U32" s="42"/>
      <c r="V32" s="42"/>
      <c r="W32" s="42"/>
      <c r="X32" s="42"/>
      <c r="Y32" s="42"/>
      <c r="Z32" s="42"/>
    </row>
    <row r="33" spans="1:26" ht="15.75" customHeight="1">
      <c r="A33" s="43">
        <v>32</v>
      </c>
      <c r="B33" s="49"/>
      <c r="C33" s="45"/>
      <c r="D33" s="46"/>
      <c r="E33" s="47"/>
      <c r="F33" s="48"/>
      <c r="G33" s="42"/>
      <c r="H33" s="42"/>
      <c r="I33" s="42"/>
      <c r="J33" s="42"/>
      <c r="K33" s="42"/>
      <c r="L33" s="42"/>
      <c r="M33" s="42"/>
      <c r="N33" s="42"/>
      <c r="O33" s="42"/>
      <c r="P33" s="42"/>
      <c r="Q33" s="42"/>
      <c r="R33" s="42"/>
      <c r="S33" s="42"/>
      <c r="T33" s="42"/>
      <c r="U33" s="42"/>
      <c r="V33" s="42"/>
      <c r="W33" s="42"/>
      <c r="X33" s="42"/>
      <c r="Y33" s="42"/>
      <c r="Z33" s="42"/>
    </row>
    <row r="34" spans="1:26" ht="15.75" customHeight="1">
      <c r="A34" s="43">
        <v>33</v>
      </c>
      <c r="B34" s="49"/>
      <c r="C34" s="45"/>
      <c r="D34" s="46"/>
      <c r="E34" s="47"/>
      <c r="F34" s="48"/>
      <c r="G34" s="42"/>
      <c r="H34" s="42"/>
      <c r="I34" s="42"/>
      <c r="J34" s="42"/>
      <c r="K34" s="42"/>
      <c r="L34" s="42"/>
      <c r="M34" s="42"/>
      <c r="N34" s="42"/>
      <c r="O34" s="42"/>
      <c r="P34" s="42"/>
      <c r="Q34" s="42"/>
      <c r="R34" s="42"/>
      <c r="S34" s="42"/>
      <c r="T34" s="42"/>
      <c r="U34" s="42"/>
      <c r="V34" s="42"/>
      <c r="W34" s="42"/>
      <c r="X34" s="42"/>
      <c r="Y34" s="42"/>
      <c r="Z34" s="42"/>
    </row>
    <row r="35" spans="1:26" ht="15.75" customHeight="1">
      <c r="A35" s="43">
        <v>34</v>
      </c>
      <c r="B35" s="49"/>
      <c r="C35" s="45"/>
      <c r="D35" s="46"/>
      <c r="E35" s="47"/>
      <c r="F35" s="48"/>
      <c r="G35" s="42"/>
      <c r="H35" s="42"/>
      <c r="I35" s="42"/>
      <c r="J35" s="42"/>
      <c r="K35" s="42"/>
      <c r="L35" s="42"/>
      <c r="M35" s="42"/>
      <c r="N35" s="42"/>
      <c r="O35" s="42"/>
      <c r="P35" s="42"/>
      <c r="Q35" s="42"/>
      <c r="R35" s="42"/>
      <c r="S35" s="42"/>
      <c r="T35" s="42"/>
      <c r="U35" s="42"/>
      <c r="V35" s="42"/>
      <c r="W35" s="42"/>
      <c r="X35" s="42"/>
      <c r="Y35" s="42"/>
      <c r="Z35" s="42"/>
    </row>
    <row r="36" spans="1:26" ht="15.75" customHeight="1">
      <c r="A36" s="43">
        <v>35</v>
      </c>
      <c r="B36" s="49"/>
      <c r="C36" s="45"/>
      <c r="D36" s="46"/>
      <c r="E36" s="47"/>
      <c r="F36" s="48"/>
      <c r="G36" s="42"/>
      <c r="H36" s="42"/>
      <c r="I36" s="42"/>
      <c r="J36" s="42"/>
      <c r="K36" s="42"/>
      <c r="L36" s="42"/>
      <c r="M36" s="42"/>
      <c r="N36" s="42"/>
      <c r="O36" s="42"/>
      <c r="P36" s="42"/>
      <c r="Q36" s="42"/>
      <c r="R36" s="42"/>
      <c r="S36" s="42"/>
      <c r="T36" s="42"/>
      <c r="U36" s="42"/>
      <c r="V36" s="42"/>
      <c r="W36" s="42"/>
      <c r="X36" s="42"/>
      <c r="Y36" s="42"/>
      <c r="Z36" s="42"/>
    </row>
    <row r="37" spans="1:26" ht="15.75" customHeight="1">
      <c r="A37" s="43">
        <v>36</v>
      </c>
      <c r="B37" s="49"/>
      <c r="C37" s="45"/>
      <c r="D37" s="46"/>
      <c r="E37" s="47"/>
      <c r="F37" s="48"/>
      <c r="G37" s="42"/>
      <c r="H37" s="42"/>
      <c r="I37" s="42"/>
      <c r="J37" s="42"/>
      <c r="K37" s="42"/>
      <c r="L37" s="42"/>
      <c r="M37" s="42"/>
      <c r="N37" s="42"/>
      <c r="O37" s="42"/>
      <c r="P37" s="42"/>
      <c r="Q37" s="42"/>
      <c r="R37" s="42"/>
      <c r="S37" s="42"/>
      <c r="T37" s="42"/>
      <c r="U37" s="42"/>
      <c r="V37" s="42"/>
      <c r="W37" s="42"/>
      <c r="X37" s="42"/>
      <c r="Y37" s="42"/>
      <c r="Z37" s="42"/>
    </row>
    <row r="38" spans="1:26" ht="15.75" customHeight="1">
      <c r="A38" s="43">
        <v>37</v>
      </c>
      <c r="B38" s="49"/>
      <c r="C38" s="45"/>
      <c r="D38" s="46"/>
      <c r="E38" s="47"/>
      <c r="F38" s="48"/>
      <c r="G38" s="42"/>
      <c r="H38" s="42"/>
      <c r="I38" s="42"/>
      <c r="J38" s="42"/>
      <c r="K38" s="42"/>
      <c r="L38" s="42"/>
      <c r="M38" s="42"/>
      <c r="N38" s="42"/>
      <c r="O38" s="42"/>
      <c r="P38" s="42"/>
      <c r="Q38" s="42"/>
      <c r="R38" s="42"/>
      <c r="S38" s="42"/>
      <c r="T38" s="42"/>
      <c r="U38" s="42"/>
      <c r="V38" s="42"/>
      <c r="W38" s="42"/>
      <c r="X38" s="42"/>
      <c r="Y38" s="42"/>
      <c r="Z38" s="42"/>
    </row>
    <row r="39" spans="1:26" ht="15.75" customHeight="1">
      <c r="A39" s="43">
        <v>38</v>
      </c>
      <c r="B39" s="49"/>
      <c r="C39" s="45"/>
      <c r="D39" s="46"/>
      <c r="E39" s="47"/>
      <c r="F39" s="48"/>
      <c r="G39" s="42"/>
      <c r="H39" s="42"/>
      <c r="I39" s="42"/>
      <c r="J39" s="42"/>
      <c r="K39" s="42"/>
      <c r="L39" s="42"/>
      <c r="M39" s="42"/>
      <c r="N39" s="42"/>
      <c r="O39" s="42"/>
      <c r="P39" s="42"/>
      <c r="Q39" s="42"/>
      <c r="R39" s="42"/>
      <c r="S39" s="42"/>
      <c r="T39" s="42"/>
      <c r="U39" s="42"/>
      <c r="V39" s="42"/>
      <c r="W39" s="42"/>
      <c r="X39" s="42"/>
      <c r="Y39" s="42"/>
      <c r="Z39" s="42"/>
    </row>
    <row r="40" spans="1:26" ht="15.75" customHeight="1">
      <c r="A40" s="43">
        <v>39</v>
      </c>
      <c r="B40" s="49"/>
      <c r="C40" s="45"/>
      <c r="D40" s="46"/>
      <c r="E40" s="47"/>
      <c r="F40" s="48"/>
      <c r="G40" s="42"/>
      <c r="H40" s="42"/>
      <c r="I40" s="42"/>
      <c r="J40" s="42"/>
      <c r="K40" s="42"/>
      <c r="L40" s="42"/>
      <c r="M40" s="42"/>
      <c r="N40" s="42"/>
      <c r="O40" s="42"/>
      <c r="P40" s="42"/>
      <c r="Q40" s="42"/>
      <c r="R40" s="42"/>
      <c r="S40" s="42"/>
      <c r="T40" s="42"/>
      <c r="U40" s="42"/>
      <c r="V40" s="42"/>
      <c r="W40" s="42"/>
      <c r="X40" s="42"/>
      <c r="Y40" s="42"/>
      <c r="Z40" s="42"/>
    </row>
    <row r="41" spans="1:26" ht="15.75" customHeight="1">
      <c r="A41" s="43">
        <v>40</v>
      </c>
      <c r="B41" s="49"/>
      <c r="C41" s="45"/>
      <c r="D41" s="46"/>
      <c r="E41" s="47"/>
      <c r="F41" s="48"/>
      <c r="G41" s="42"/>
      <c r="H41" s="42"/>
      <c r="I41" s="42"/>
      <c r="J41" s="42"/>
      <c r="K41" s="42"/>
      <c r="L41" s="42"/>
      <c r="M41" s="42"/>
      <c r="N41" s="42"/>
      <c r="O41" s="42"/>
      <c r="P41" s="42"/>
      <c r="Q41" s="42"/>
      <c r="R41" s="42"/>
      <c r="S41" s="42"/>
      <c r="T41" s="42"/>
      <c r="U41" s="42"/>
      <c r="V41" s="42"/>
      <c r="W41" s="42"/>
      <c r="X41" s="42"/>
      <c r="Y41" s="42"/>
      <c r="Z41" s="42"/>
    </row>
    <row r="42" spans="1:26" ht="15.75" customHeight="1">
      <c r="A42" s="43">
        <v>41</v>
      </c>
      <c r="B42" s="44"/>
      <c r="C42" s="50"/>
      <c r="D42" s="51"/>
      <c r="E42" s="52"/>
      <c r="F42" s="53"/>
      <c r="G42" s="42"/>
      <c r="H42" s="42"/>
      <c r="I42" s="42"/>
      <c r="J42" s="42"/>
      <c r="K42" s="42"/>
      <c r="L42" s="42"/>
      <c r="M42" s="42"/>
      <c r="N42" s="42"/>
      <c r="O42" s="42"/>
      <c r="P42" s="42"/>
      <c r="Q42" s="42"/>
      <c r="R42" s="42"/>
      <c r="S42" s="42"/>
      <c r="T42" s="42"/>
      <c r="U42" s="42"/>
      <c r="V42" s="42"/>
      <c r="W42" s="42"/>
      <c r="X42" s="42"/>
      <c r="Y42" s="42"/>
      <c r="Z42" s="42"/>
    </row>
    <row r="43" spans="1:26" ht="15.75" customHeight="1">
      <c r="A43" s="43">
        <v>42</v>
      </c>
      <c r="B43" s="49"/>
      <c r="C43" s="45"/>
      <c r="D43" s="46"/>
      <c r="E43" s="47"/>
      <c r="F43" s="48"/>
      <c r="G43" s="42"/>
      <c r="H43" s="42"/>
      <c r="I43" s="42"/>
      <c r="J43" s="42"/>
      <c r="K43" s="42"/>
      <c r="L43" s="42"/>
      <c r="M43" s="42"/>
      <c r="N43" s="42"/>
      <c r="O43" s="42"/>
      <c r="P43" s="42"/>
      <c r="Q43" s="42"/>
      <c r="R43" s="42"/>
      <c r="S43" s="42"/>
      <c r="T43" s="42"/>
      <c r="U43" s="42"/>
      <c r="V43" s="42"/>
      <c r="W43" s="42"/>
      <c r="X43" s="42"/>
      <c r="Y43" s="42"/>
      <c r="Z43" s="42"/>
    </row>
    <row r="44" spans="1:26" ht="15.75" customHeight="1">
      <c r="A44" s="43">
        <v>43</v>
      </c>
      <c r="B44" s="49"/>
      <c r="C44" s="45"/>
      <c r="D44" s="46"/>
      <c r="E44" s="47"/>
      <c r="F44" s="48"/>
      <c r="G44" s="42"/>
      <c r="H44" s="42"/>
      <c r="I44" s="42"/>
      <c r="J44" s="42"/>
      <c r="K44" s="42"/>
      <c r="L44" s="42"/>
      <c r="M44" s="42"/>
      <c r="N44" s="42"/>
      <c r="O44" s="42"/>
      <c r="P44" s="42"/>
      <c r="Q44" s="42"/>
      <c r="R44" s="42"/>
      <c r="S44" s="42"/>
      <c r="T44" s="42"/>
      <c r="U44" s="42"/>
      <c r="V44" s="42"/>
      <c r="W44" s="42"/>
      <c r="X44" s="42"/>
      <c r="Y44" s="42"/>
      <c r="Z44" s="42"/>
    </row>
    <row r="45" spans="1:26" ht="15.75" customHeight="1">
      <c r="A45" s="43">
        <v>44</v>
      </c>
      <c r="B45" s="44"/>
      <c r="C45" s="50"/>
      <c r="D45" s="51"/>
      <c r="E45" s="47"/>
      <c r="F45" s="48"/>
      <c r="G45" s="42"/>
      <c r="H45" s="42"/>
      <c r="I45" s="42"/>
      <c r="J45" s="42"/>
      <c r="K45" s="42"/>
      <c r="L45" s="42"/>
      <c r="M45" s="42"/>
      <c r="N45" s="42"/>
      <c r="O45" s="42"/>
      <c r="P45" s="42"/>
      <c r="Q45" s="42"/>
      <c r="R45" s="42"/>
      <c r="S45" s="42"/>
      <c r="T45" s="42"/>
      <c r="U45" s="42"/>
      <c r="V45" s="42"/>
      <c r="W45" s="42"/>
      <c r="X45" s="42"/>
      <c r="Y45" s="42"/>
      <c r="Z45" s="42"/>
    </row>
    <row r="46" spans="1:26" ht="15.75" customHeight="1">
      <c r="A46" s="43">
        <v>45</v>
      </c>
      <c r="B46" s="49"/>
      <c r="C46" s="45"/>
      <c r="D46" s="46"/>
      <c r="E46" s="47"/>
      <c r="F46" s="48"/>
      <c r="G46" s="42"/>
      <c r="H46" s="42"/>
      <c r="I46" s="42"/>
      <c r="J46" s="42"/>
      <c r="K46" s="42"/>
      <c r="L46" s="42"/>
      <c r="M46" s="42"/>
      <c r="N46" s="42"/>
      <c r="O46" s="42"/>
      <c r="P46" s="42"/>
      <c r="Q46" s="42"/>
      <c r="R46" s="42"/>
      <c r="S46" s="42"/>
      <c r="T46" s="42"/>
      <c r="U46" s="42"/>
      <c r="V46" s="42"/>
      <c r="W46" s="42"/>
      <c r="X46" s="42"/>
      <c r="Y46" s="42"/>
      <c r="Z46" s="42"/>
    </row>
    <row r="47" spans="1:26" ht="15.75" customHeight="1">
      <c r="A47" s="43">
        <v>46</v>
      </c>
      <c r="B47" s="44"/>
      <c r="C47" s="50"/>
      <c r="D47" s="51"/>
      <c r="E47" s="47"/>
      <c r="F47" s="48"/>
      <c r="G47" s="42"/>
      <c r="H47" s="42"/>
      <c r="I47" s="42"/>
      <c r="J47" s="42"/>
      <c r="K47" s="42"/>
      <c r="L47" s="42"/>
      <c r="M47" s="42"/>
      <c r="N47" s="42"/>
      <c r="O47" s="42"/>
      <c r="P47" s="42"/>
      <c r="Q47" s="42"/>
      <c r="R47" s="42"/>
      <c r="S47" s="42"/>
      <c r="T47" s="42"/>
      <c r="U47" s="42"/>
      <c r="V47" s="42"/>
      <c r="W47" s="42"/>
      <c r="X47" s="42"/>
      <c r="Y47" s="42"/>
      <c r="Z47" s="42"/>
    </row>
    <row r="48" spans="1:26" ht="15.75" customHeight="1">
      <c r="A48" s="43">
        <v>47</v>
      </c>
      <c r="B48" s="44"/>
      <c r="C48" s="50"/>
      <c r="D48" s="51"/>
      <c r="E48" s="52"/>
      <c r="F48" s="53"/>
      <c r="G48" s="42"/>
      <c r="H48" s="42"/>
      <c r="I48" s="42"/>
      <c r="J48" s="42"/>
      <c r="K48" s="42"/>
      <c r="L48" s="42"/>
      <c r="M48" s="42"/>
      <c r="N48" s="42"/>
      <c r="O48" s="42"/>
      <c r="P48" s="42"/>
      <c r="Q48" s="42"/>
      <c r="R48" s="42"/>
      <c r="S48" s="42"/>
      <c r="T48" s="42"/>
      <c r="U48" s="42"/>
      <c r="V48" s="42"/>
      <c r="W48" s="42"/>
      <c r="X48" s="42"/>
      <c r="Y48" s="42"/>
      <c r="Z48" s="42"/>
    </row>
    <row r="49" spans="1:26" ht="15.75" customHeight="1">
      <c r="A49" s="43">
        <v>48</v>
      </c>
      <c r="B49" s="44"/>
      <c r="C49" s="50"/>
      <c r="D49" s="51"/>
      <c r="E49" s="52"/>
      <c r="F49" s="53"/>
      <c r="G49" s="42"/>
      <c r="H49" s="42"/>
      <c r="I49" s="42"/>
      <c r="J49" s="42"/>
      <c r="K49" s="42"/>
      <c r="L49" s="42"/>
      <c r="M49" s="42"/>
      <c r="N49" s="42"/>
      <c r="O49" s="42"/>
      <c r="P49" s="42"/>
      <c r="Q49" s="42"/>
      <c r="R49" s="42"/>
      <c r="S49" s="42"/>
      <c r="T49" s="42"/>
      <c r="U49" s="42"/>
      <c r="V49" s="42"/>
      <c r="W49" s="42"/>
      <c r="X49" s="42"/>
      <c r="Y49" s="42"/>
      <c r="Z49" s="42"/>
    </row>
    <row r="50" spans="1:26" ht="15.75" customHeight="1">
      <c r="A50" s="43">
        <v>49</v>
      </c>
      <c r="B50" s="44"/>
      <c r="C50" s="50"/>
      <c r="D50" s="51"/>
      <c r="E50" s="52"/>
      <c r="F50" s="53"/>
      <c r="G50" s="42"/>
      <c r="H50" s="42"/>
      <c r="I50" s="42"/>
      <c r="J50" s="42"/>
      <c r="K50" s="42"/>
      <c r="L50" s="42"/>
      <c r="M50" s="42"/>
      <c r="N50" s="42"/>
      <c r="O50" s="42"/>
      <c r="P50" s="42"/>
      <c r="Q50" s="42"/>
      <c r="R50" s="42"/>
      <c r="S50" s="42"/>
      <c r="T50" s="42"/>
      <c r="U50" s="42"/>
      <c r="V50" s="42"/>
      <c r="W50" s="42"/>
      <c r="X50" s="42"/>
      <c r="Y50" s="42"/>
      <c r="Z50" s="42"/>
    </row>
    <row r="51" spans="1:26" ht="15.75" customHeight="1">
      <c r="A51" s="43">
        <v>50</v>
      </c>
      <c r="B51" s="44"/>
      <c r="C51" s="50"/>
      <c r="D51" s="51"/>
      <c r="E51" s="52"/>
      <c r="F51" s="53"/>
      <c r="G51" s="42"/>
      <c r="H51" s="42"/>
      <c r="I51" s="42"/>
      <c r="J51" s="42"/>
      <c r="K51" s="42"/>
      <c r="L51" s="42"/>
      <c r="M51" s="42"/>
      <c r="N51" s="42"/>
      <c r="O51" s="42"/>
      <c r="P51" s="42"/>
      <c r="Q51" s="42"/>
      <c r="R51" s="42"/>
      <c r="S51" s="42"/>
      <c r="T51" s="42"/>
      <c r="U51" s="42"/>
      <c r="V51" s="42"/>
      <c r="W51" s="42"/>
      <c r="X51" s="42"/>
      <c r="Y51" s="42"/>
      <c r="Z51" s="42"/>
    </row>
    <row r="52" spans="1:26" ht="15.75" customHeight="1">
      <c r="A52" s="43">
        <v>51</v>
      </c>
      <c r="B52" s="44"/>
      <c r="C52" s="50"/>
      <c r="D52" s="51"/>
      <c r="E52" s="52"/>
      <c r="F52" s="53"/>
      <c r="G52" s="42"/>
      <c r="H52" s="42"/>
      <c r="I52" s="42"/>
      <c r="J52" s="42"/>
      <c r="K52" s="42"/>
      <c r="L52" s="42"/>
      <c r="M52" s="42"/>
      <c r="N52" s="42"/>
      <c r="O52" s="42"/>
      <c r="P52" s="42"/>
      <c r="Q52" s="42"/>
      <c r="R52" s="42"/>
      <c r="S52" s="42"/>
      <c r="T52" s="42"/>
      <c r="U52" s="42"/>
      <c r="V52" s="42"/>
      <c r="W52" s="42"/>
      <c r="X52" s="42"/>
      <c r="Y52" s="42"/>
      <c r="Z52" s="42"/>
    </row>
    <row r="53" spans="1:26" ht="15.75" customHeight="1">
      <c r="A53" s="43">
        <v>52</v>
      </c>
      <c r="B53" s="44"/>
      <c r="C53" s="50"/>
      <c r="D53" s="51"/>
      <c r="E53" s="52"/>
      <c r="F53" s="53"/>
      <c r="G53" s="42"/>
      <c r="H53" s="42"/>
      <c r="I53" s="42"/>
      <c r="J53" s="42"/>
      <c r="K53" s="42"/>
      <c r="L53" s="42"/>
      <c r="M53" s="42"/>
      <c r="N53" s="42"/>
      <c r="O53" s="42"/>
      <c r="P53" s="42"/>
      <c r="Q53" s="42"/>
      <c r="R53" s="42"/>
      <c r="S53" s="42"/>
      <c r="T53" s="42"/>
      <c r="U53" s="42"/>
      <c r="V53" s="42"/>
      <c r="W53" s="42"/>
      <c r="X53" s="42"/>
      <c r="Y53" s="42"/>
      <c r="Z53" s="42"/>
    </row>
    <row r="54" spans="1:26" ht="15.75" customHeight="1">
      <c r="A54" s="43">
        <v>53</v>
      </c>
      <c r="B54" s="44"/>
      <c r="C54" s="50"/>
      <c r="D54" s="51"/>
      <c r="E54" s="52"/>
      <c r="F54" s="53"/>
      <c r="G54" s="42"/>
      <c r="H54" s="42"/>
      <c r="I54" s="42"/>
      <c r="J54" s="42"/>
      <c r="K54" s="42"/>
      <c r="L54" s="42"/>
      <c r="M54" s="42"/>
      <c r="N54" s="42"/>
      <c r="O54" s="42"/>
      <c r="P54" s="42"/>
      <c r="Q54" s="42"/>
      <c r="R54" s="42"/>
      <c r="S54" s="42"/>
      <c r="T54" s="42"/>
      <c r="U54" s="42"/>
      <c r="V54" s="42"/>
      <c r="W54" s="42"/>
      <c r="X54" s="42"/>
      <c r="Y54" s="42"/>
      <c r="Z54" s="42"/>
    </row>
    <row r="55" spans="1:26" ht="15.75" customHeight="1">
      <c r="A55" s="43">
        <v>54</v>
      </c>
      <c r="B55" s="44"/>
      <c r="C55" s="50"/>
      <c r="D55" s="51"/>
      <c r="E55" s="52"/>
      <c r="F55" s="53"/>
      <c r="G55" s="42"/>
      <c r="H55" s="42"/>
      <c r="I55" s="42"/>
      <c r="J55" s="42"/>
      <c r="K55" s="42"/>
      <c r="L55" s="42"/>
      <c r="M55" s="42"/>
      <c r="N55" s="42"/>
      <c r="O55" s="42"/>
      <c r="P55" s="42"/>
      <c r="Q55" s="42"/>
      <c r="R55" s="42"/>
      <c r="S55" s="42"/>
      <c r="T55" s="42"/>
      <c r="U55" s="42"/>
      <c r="V55" s="42"/>
      <c r="W55" s="42"/>
      <c r="X55" s="42"/>
      <c r="Y55" s="42"/>
      <c r="Z55" s="42"/>
    </row>
    <row r="56" spans="1:26" ht="15.75" customHeight="1">
      <c r="A56" s="43">
        <v>55</v>
      </c>
      <c r="B56" s="44"/>
      <c r="C56" s="50"/>
      <c r="D56" s="51"/>
      <c r="E56" s="52"/>
      <c r="F56" s="53"/>
      <c r="G56" s="42"/>
      <c r="H56" s="42"/>
      <c r="I56" s="42"/>
      <c r="J56" s="42"/>
      <c r="K56" s="42"/>
      <c r="L56" s="42"/>
      <c r="M56" s="42"/>
      <c r="N56" s="42"/>
      <c r="O56" s="42"/>
      <c r="P56" s="42"/>
      <c r="Q56" s="42"/>
      <c r="R56" s="42"/>
      <c r="S56" s="42"/>
      <c r="T56" s="42"/>
      <c r="U56" s="42"/>
      <c r="V56" s="42"/>
      <c r="W56" s="42"/>
      <c r="X56" s="42"/>
      <c r="Y56" s="42"/>
      <c r="Z56" s="42"/>
    </row>
    <row r="57" spans="1:26" ht="15.75" customHeight="1">
      <c r="A57" s="43">
        <v>56</v>
      </c>
      <c r="B57" s="44"/>
      <c r="C57" s="50"/>
      <c r="D57" s="51"/>
      <c r="E57" s="52"/>
      <c r="F57" s="53"/>
      <c r="G57" s="42"/>
      <c r="H57" s="42"/>
      <c r="I57" s="42"/>
      <c r="J57" s="42"/>
      <c r="K57" s="42"/>
      <c r="L57" s="42"/>
      <c r="M57" s="42"/>
      <c r="N57" s="42"/>
      <c r="O57" s="42"/>
      <c r="P57" s="42"/>
      <c r="Q57" s="42"/>
      <c r="R57" s="42"/>
      <c r="S57" s="42"/>
      <c r="T57" s="42"/>
      <c r="U57" s="42"/>
      <c r="V57" s="42"/>
      <c r="W57" s="42"/>
      <c r="X57" s="42"/>
      <c r="Y57" s="42"/>
      <c r="Z57" s="42"/>
    </row>
    <row r="58" spans="1:26" ht="15.75" customHeight="1">
      <c r="A58" s="43">
        <v>57</v>
      </c>
      <c r="B58" s="44"/>
      <c r="C58" s="50"/>
      <c r="D58" s="51"/>
      <c r="E58" s="52"/>
      <c r="F58" s="53"/>
      <c r="G58" s="42"/>
      <c r="H58" s="42"/>
      <c r="I58" s="42"/>
      <c r="J58" s="42"/>
      <c r="K58" s="42"/>
      <c r="L58" s="42"/>
      <c r="M58" s="42"/>
      <c r="N58" s="42"/>
      <c r="O58" s="42"/>
      <c r="P58" s="42"/>
      <c r="Q58" s="42"/>
      <c r="R58" s="42"/>
      <c r="S58" s="42"/>
      <c r="T58" s="42"/>
      <c r="U58" s="42"/>
      <c r="V58" s="42"/>
      <c r="W58" s="42"/>
      <c r="X58" s="42"/>
      <c r="Y58" s="42"/>
      <c r="Z58" s="42"/>
    </row>
    <row r="59" spans="1:26" ht="15.75" customHeight="1">
      <c r="A59" s="43">
        <v>58</v>
      </c>
      <c r="B59" s="44"/>
      <c r="C59" s="50"/>
      <c r="D59" s="51"/>
      <c r="E59" s="52"/>
      <c r="F59" s="53"/>
      <c r="G59" s="42"/>
      <c r="H59" s="42"/>
      <c r="I59" s="42"/>
      <c r="J59" s="42"/>
      <c r="K59" s="42"/>
      <c r="L59" s="42"/>
      <c r="M59" s="42"/>
      <c r="N59" s="42"/>
      <c r="O59" s="42"/>
      <c r="P59" s="42"/>
      <c r="Q59" s="42"/>
      <c r="R59" s="42"/>
      <c r="S59" s="42"/>
      <c r="T59" s="42"/>
      <c r="U59" s="42"/>
      <c r="V59" s="42"/>
      <c r="W59" s="42"/>
      <c r="X59" s="42"/>
      <c r="Y59" s="42"/>
      <c r="Z59" s="42"/>
    </row>
    <row r="60" spans="1:26" ht="15.75" customHeight="1">
      <c r="A60" s="43">
        <v>59</v>
      </c>
      <c r="B60" s="44"/>
      <c r="C60" s="50"/>
      <c r="D60" s="51"/>
      <c r="E60" s="52"/>
      <c r="F60" s="53"/>
      <c r="G60" s="42"/>
      <c r="H60" s="42"/>
      <c r="I60" s="42"/>
      <c r="J60" s="42"/>
      <c r="K60" s="42"/>
      <c r="L60" s="42"/>
      <c r="M60" s="42"/>
      <c r="N60" s="42"/>
      <c r="O60" s="42"/>
      <c r="P60" s="42"/>
      <c r="Q60" s="42"/>
      <c r="R60" s="42"/>
      <c r="S60" s="42"/>
      <c r="T60" s="42"/>
      <c r="U60" s="42"/>
      <c r="V60" s="42"/>
      <c r="W60" s="42"/>
      <c r="X60" s="42"/>
      <c r="Y60" s="42"/>
      <c r="Z60" s="42"/>
    </row>
    <row r="61" spans="1:26" ht="15.75" customHeight="1">
      <c r="A61" s="43">
        <v>60</v>
      </c>
      <c r="B61" s="44"/>
      <c r="C61" s="50"/>
      <c r="D61" s="51"/>
      <c r="E61" s="52"/>
      <c r="F61" s="53"/>
      <c r="G61" s="42"/>
      <c r="H61" s="42"/>
      <c r="I61" s="42"/>
      <c r="J61" s="42"/>
      <c r="K61" s="42"/>
      <c r="L61" s="42"/>
      <c r="M61" s="42"/>
      <c r="N61" s="42"/>
      <c r="O61" s="42"/>
      <c r="P61" s="42"/>
      <c r="Q61" s="42"/>
      <c r="R61" s="42"/>
      <c r="S61" s="42"/>
      <c r="T61" s="42"/>
      <c r="U61" s="42"/>
      <c r="V61" s="42"/>
      <c r="W61" s="42"/>
      <c r="X61" s="42"/>
      <c r="Y61" s="42"/>
      <c r="Z61" s="42"/>
    </row>
    <row r="62" spans="1:26" ht="15.75" customHeight="1">
      <c r="A62" s="43">
        <v>61</v>
      </c>
      <c r="B62" s="44"/>
      <c r="C62" s="50"/>
      <c r="D62" s="51"/>
      <c r="E62" s="52"/>
      <c r="F62" s="53"/>
      <c r="G62" s="42"/>
      <c r="H62" s="42"/>
      <c r="I62" s="42"/>
      <c r="J62" s="42"/>
      <c r="K62" s="42"/>
      <c r="L62" s="42"/>
      <c r="M62" s="42"/>
      <c r="N62" s="42"/>
      <c r="O62" s="42"/>
      <c r="P62" s="42"/>
      <c r="Q62" s="42"/>
      <c r="R62" s="42"/>
      <c r="S62" s="42"/>
      <c r="T62" s="42"/>
      <c r="U62" s="42"/>
      <c r="V62" s="42"/>
      <c r="W62" s="42"/>
      <c r="X62" s="42"/>
      <c r="Y62" s="42"/>
      <c r="Z62" s="42"/>
    </row>
    <row r="63" spans="1:26" ht="15.75" customHeight="1">
      <c r="A63" s="43">
        <v>62</v>
      </c>
      <c r="B63" s="44"/>
      <c r="C63" s="50"/>
      <c r="D63" s="51"/>
      <c r="E63" s="52"/>
      <c r="F63" s="53"/>
      <c r="G63" s="42"/>
      <c r="H63" s="42"/>
      <c r="I63" s="42"/>
      <c r="J63" s="42"/>
      <c r="K63" s="42"/>
      <c r="L63" s="42"/>
      <c r="M63" s="42"/>
      <c r="N63" s="42"/>
      <c r="O63" s="42"/>
      <c r="P63" s="42"/>
      <c r="Q63" s="42"/>
      <c r="R63" s="42"/>
      <c r="S63" s="42"/>
      <c r="T63" s="42"/>
      <c r="U63" s="42"/>
      <c r="V63" s="42"/>
      <c r="W63" s="42"/>
      <c r="X63" s="42"/>
      <c r="Y63" s="42"/>
      <c r="Z63" s="42"/>
    </row>
    <row r="64" spans="1:26" ht="15.75" customHeight="1">
      <c r="A64" s="43">
        <v>63</v>
      </c>
      <c r="B64" s="54"/>
      <c r="C64" s="33"/>
      <c r="D64" s="55"/>
      <c r="E64" s="56"/>
      <c r="F64" s="57"/>
      <c r="G64" s="42"/>
      <c r="H64" s="42"/>
      <c r="I64" s="42"/>
      <c r="J64" s="42"/>
      <c r="K64" s="42"/>
      <c r="L64" s="42"/>
      <c r="M64" s="42"/>
      <c r="N64" s="42"/>
      <c r="O64" s="42"/>
      <c r="P64" s="42"/>
      <c r="Q64" s="42"/>
      <c r="R64" s="42"/>
      <c r="S64" s="42"/>
      <c r="T64" s="42"/>
      <c r="U64" s="42"/>
      <c r="V64" s="42"/>
      <c r="W64" s="42"/>
      <c r="X64" s="42"/>
      <c r="Y64" s="42"/>
      <c r="Z64" s="42"/>
    </row>
    <row r="65" spans="1:26" ht="15.75" customHeight="1">
      <c r="A65" s="43">
        <v>64</v>
      </c>
      <c r="B65" s="44"/>
      <c r="C65" s="50"/>
      <c r="D65" s="51"/>
      <c r="E65" s="52"/>
      <c r="F65" s="53"/>
      <c r="G65" s="42"/>
      <c r="H65" s="42"/>
      <c r="I65" s="42"/>
      <c r="J65" s="42"/>
      <c r="K65" s="42"/>
      <c r="L65" s="42"/>
      <c r="M65" s="42"/>
      <c r="N65" s="42"/>
      <c r="O65" s="42"/>
      <c r="P65" s="42"/>
      <c r="Q65" s="42"/>
      <c r="R65" s="42"/>
      <c r="S65" s="42"/>
      <c r="T65" s="42"/>
      <c r="U65" s="42"/>
      <c r="V65" s="42"/>
      <c r="W65" s="42"/>
      <c r="X65" s="42"/>
      <c r="Y65" s="42"/>
      <c r="Z65" s="42"/>
    </row>
    <row r="66" spans="1:26" ht="15.75" customHeight="1">
      <c r="A66" s="43">
        <v>65</v>
      </c>
      <c r="B66" s="44"/>
      <c r="C66" s="50"/>
      <c r="D66" s="51"/>
      <c r="E66" s="52"/>
      <c r="F66" s="53"/>
      <c r="G66" s="42"/>
      <c r="H66" s="42"/>
      <c r="I66" s="42"/>
      <c r="J66" s="42"/>
      <c r="K66" s="42"/>
      <c r="L66" s="42"/>
      <c r="M66" s="42"/>
      <c r="N66" s="42"/>
      <c r="O66" s="42"/>
      <c r="P66" s="42"/>
      <c r="Q66" s="42"/>
      <c r="R66" s="42"/>
      <c r="S66" s="42"/>
      <c r="T66" s="42"/>
      <c r="U66" s="42"/>
      <c r="V66" s="42"/>
      <c r="W66" s="42"/>
      <c r="X66" s="42"/>
      <c r="Y66" s="42"/>
      <c r="Z66" s="42"/>
    </row>
    <row r="67" spans="1:26" ht="15.75" customHeight="1">
      <c r="A67" s="43">
        <v>66</v>
      </c>
      <c r="B67" s="44"/>
      <c r="C67" s="50"/>
      <c r="D67" s="51"/>
      <c r="E67" s="52"/>
      <c r="F67" s="53"/>
      <c r="G67" s="42"/>
      <c r="H67" s="42"/>
      <c r="I67" s="42"/>
      <c r="J67" s="42"/>
      <c r="K67" s="42"/>
      <c r="L67" s="42"/>
      <c r="M67" s="42"/>
      <c r="N67" s="42"/>
      <c r="O67" s="42"/>
      <c r="P67" s="42"/>
      <c r="Q67" s="42"/>
      <c r="R67" s="42"/>
      <c r="S67" s="42"/>
      <c r="T67" s="42"/>
      <c r="U67" s="42"/>
      <c r="V67" s="42"/>
      <c r="W67" s="42"/>
      <c r="X67" s="42"/>
      <c r="Y67" s="42"/>
      <c r="Z67" s="42"/>
    </row>
    <row r="68" spans="1:26" ht="15.75" customHeight="1">
      <c r="A68" s="43">
        <v>67</v>
      </c>
      <c r="B68" s="44"/>
      <c r="C68" s="50"/>
      <c r="D68" s="51"/>
      <c r="E68" s="52"/>
      <c r="F68" s="53"/>
      <c r="G68" s="42"/>
      <c r="H68" s="42"/>
      <c r="I68" s="42"/>
      <c r="J68" s="42"/>
      <c r="K68" s="42"/>
      <c r="L68" s="42"/>
      <c r="M68" s="42"/>
      <c r="N68" s="42"/>
      <c r="O68" s="42"/>
      <c r="P68" s="42"/>
      <c r="Q68" s="42"/>
      <c r="R68" s="42"/>
      <c r="S68" s="42"/>
      <c r="T68" s="42"/>
      <c r="U68" s="42"/>
      <c r="V68" s="42"/>
      <c r="W68" s="42"/>
      <c r="X68" s="42"/>
      <c r="Y68" s="42"/>
      <c r="Z68" s="42"/>
    </row>
    <row r="69" spans="1:26" ht="15.75" customHeight="1">
      <c r="A69" s="43">
        <v>68</v>
      </c>
      <c r="B69" s="44"/>
      <c r="C69" s="50"/>
      <c r="D69" s="51"/>
      <c r="E69" s="52"/>
      <c r="F69" s="53"/>
      <c r="G69" s="42"/>
      <c r="H69" s="42"/>
      <c r="I69" s="42"/>
      <c r="J69" s="42"/>
      <c r="K69" s="42"/>
      <c r="L69" s="42"/>
      <c r="M69" s="42"/>
      <c r="N69" s="42"/>
      <c r="O69" s="42"/>
      <c r="P69" s="42"/>
      <c r="Q69" s="42"/>
      <c r="R69" s="42"/>
      <c r="S69" s="42"/>
      <c r="T69" s="42"/>
      <c r="U69" s="42"/>
      <c r="V69" s="42"/>
      <c r="W69" s="42"/>
      <c r="X69" s="42"/>
      <c r="Y69" s="42"/>
      <c r="Z69" s="42"/>
    </row>
    <row r="70" spans="1:26" ht="15.75" customHeight="1">
      <c r="A70" s="43">
        <v>69</v>
      </c>
      <c r="B70" s="44"/>
      <c r="C70" s="50"/>
      <c r="D70" s="58"/>
      <c r="E70" s="52"/>
      <c r="F70" s="53"/>
      <c r="G70" s="42"/>
      <c r="H70" s="42"/>
      <c r="I70" s="42"/>
      <c r="J70" s="42"/>
      <c r="K70" s="42"/>
      <c r="L70" s="42"/>
      <c r="M70" s="42"/>
      <c r="N70" s="42"/>
      <c r="O70" s="42"/>
      <c r="P70" s="42"/>
      <c r="Q70" s="42"/>
      <c r="R70" s="42"/>
      <c r="S70" s="42"/>
      <c r="T70" s="42"/>
      <c r="U70" s="42"/>
      <c r="V70" s="42"/>
      <c r="W70" s="42"/>
      <c r="X70" s="42"/>
      <c r="Y70" s="42"/>
      <c r="Z70" s="42"/>
    </row>
    <row r="71" spans="1:26" ht="15.75" customHeight="1">
      <c r="A71" s="43">
        <v>70</v>
      </c>
      <c r="B71" s="44"/>
      <c r="C71" s="50"/>
      <c r="D71" s="51"/>
      <c r="E71" s="52"/>
      <c r="F71" s="53"/>
      <c r="G71" s="42"/>
      <c r="H71" s="42"/>
      <c r="I71" s="42"/>
      <c r="J71" s="42"/>
      <c r="K71" s="42"/>
      <c r="L71" s="42"/>
      <c r="M71" s="42"/>
      <c r="N71" s="42"/>
      <c r="O71" s="42"/>
      <c r="P71" s="42"/>
      <c r="Q71" s="42"/>
      <c r="R71" s="42"/>
      <c r="S71" s="42"/>
      <c r="T71" s="42"/>
      <c r="U71" s="42"/>
      <c r="V71" s="42"/>
      <c r="W71" s="42"/>
      <c r="X71" s="42"/>
      <c r="Y71" s="42"/>
      <c r="Z71" s="42"/>
    </row>
    <row r="72" spans="1:26" ht="15.75" customHeight="1">
      <c r="A72" s="43">
        <v>71</v>
      </c>
      <c r="B72" s="44"/>
      <c r="C72" s="50"/>
      <c r="D72" s="51"/>
      <c r="E72" s="52"/>
      <c r="F72" s="53"/>
      <c r="G72" s="42"/>
      <c r="H72" s="42"/>
      <c r="I72" s="42"/>
      <c r="J72" s="42"/>
      <c r="K72" s="42"/>
      <c r="L72" s="42"/>
      <c r="M72" s="42"/>
      <c r="N72" s="42"/>
      <c r="O72" s="42"/>
      <c r="P72" s="42"/>
      <c r="Q72" s="42"/>
      <c r="R72" s="42"/>
      <c r="S72" s="42"/>
      <c r="T72" s="42"/>
      <c r="U72" s="42"/>
      <c r="V72" s="42"/>
      <c r="W72" s="42"/>
      <c r="X72" s="42"/>
      <c r="Y72" s="42"/>
      <c r="Z72" s="42"/>
    </row>
    <row r="73" spans="1:26" ht="15.75" customHeight="1">
      <c r="A73" s="43">
        <v>72</v>
      </c>
      <c r="B73" s="44"/>
      <c r="C73" s="50"/>
      <c r="D73" s="51"/>
      <c r="E73" s="52"/>
      <c r="F73" s="53"/>
      <c r="G73" s="42"/>
      <c r="H73" s="42"/>
      <c r="I73" s="42"/>
      <c r="J73" s="42"/>
      <c r="K73" s="42"/>
      <c r="L73" s="42"/>
      <c r="M73" s="42"/>
      <c r="N73" s="42"/>
      <c r="O73" s="42"/>
      <c r="P73" s="42"/>
      <c r="Q73" s="42"/>
      <c r="R73" s="42"/>
      <c r="S73" s="42"/>
      <c r="T73" s="42"/>
      <c r="U73" s="42"/>
      <c r="V73" s="42"/>
      <c r="W73" s="42"/>
      <c r="X73" s="42"/>
      <c r="Y73" s="42"/>
      <c r="Z73" s="42"/>
    </row>
    <row r="74" spans="1:26" ht="15.75" customHeight="1">
      <c r="A74" s="43">
        <v>73</v>
      </c>
      <c r="B74" s="44"/>
      <c r="C74" s="50"/>
      <c r="D74" s="51"/>
      <c r="E74" s="52"/>
      <c r="F74" s="53"/>
      <c r="G74" s="42"/>
      <c r="H74" s="42"/>
      <c r="I74" s="42"/>
      <c r="J74" s="42"/>
      <c r="K74" s="42"/>
      <c r="L74" s="42"/>
      <c r="M74" s="42"/>
      <c r="N74" s="42"/>
      <c r="O74" s="42"/>
      <c r="P74" s="42"/>
      <c r="Q74" s="42"/>
      <c r="R74" s="42"/>
      <c r="S74" s="42"/>
      <c r="T74" s="42"/>
      <c r="U74" s="42"/>
      <c r="V74" s="42"/>
      <c r="W74" s="42"/>
      <c r="X74" s="42"/>
      <c r="Y74" s="42"/>
      <c r="Z74" s="42"/>
    </row>
    <row r="75" spans="1:26" ht="15.75" customHeight="1">
      <c r="A75" s="43">
        <v>74</v>
      </c>
      <c r="B75" s="44"/>
      <c r="C75" s="50"/>
      <c r="D75" s="51"/>
      <c r="E75" s="52"/>
      <c r="F75" s="53"/>
      <c r="G75" s="42"/>
      <c r="H75" s="42"/>
      <c r="I75" s="42"/>
      <c r="J75" s="42"/>
      <c r="K75" s="42"/>
      <c r="L75" s="42"/>
      <c r="M75" s="42"/>
      <c r="N75" s="42"/>
      <c r="O75" s="42"/>
      <c r="P75" s="42"/>
      <c r="Q75" s="42"/>
      <c r="R75" s="42"/>
      <c r="S75" s="42"/>
      <c r="T75" s="42"/>
      <c r="U75" s="42"/>
      <c r="V75" s="42"/>
      <c r="W75" s="42"/>
      <c r="X75" s="42"/>
      <c r="Y75" s="42"/>
      <c r="Z75" s="42"/>
    </row>
    <row r="76" spans="1:26" ht="15.75" customHeight="1">
      <c r="A76" s="43">
        <v>75</v>
      </c>
      <c r="B76" s="49"/>
      <c r="C76" s="45"/>
      <c r="D76" s="46"/>
      <c r="E76" s="47"/>
      <c r="F76" s="48"/>
      <c r="G76" s="42"/>
      <c r="H76" s="42"/>
      <c r="I76" s="42"/>
      <c r="J76" s="42"/>
      <c r="K76" s="42"/>
      <c r="L76" s="42"/>
      <c r="M76" s="42"/>
      <c r="N76" s="42"/>
      <c r="O76" s="42"/>
      <c r="P76" s="42"/>
      <c r="Q76" s="42"/>
      <c r="R76" s="42"/>
      <c r="S76" s="42"/>
      <c r="T76" s="42"/>
      <c r="U76" s="42"/>
      <c r="V76" s="42"/>
      <c r="W76" s="42"/>
      <c r="X76" s="42"/>
      <c r="Y76" s="42"/>
      <c r="Z76" s="42"/>
    </row>
    <row r="77" spans="1:26" ht="15.75" customHeight="1">
      <c r="A77" s="43">
        <v>76</v>
      </c>
      <c r="B77" s="49"/>
      <c r="C77" s="45"/>
      <c r="D77" s="46"/>
      <c r="E77" s="47"/>
      <c r="F77" s="48"/>
      <c r="G77" s="42"/>
      <c r="H77" s="42"/>
      <c r="I77" s="42"/>
      <c r="J77" s="42"/>
      <c r="K77" s="42"/>
      <c r="L77" s="42"/>
      <c r="M77" s="42"/>
      <c r="N77" s="42"/>
      <c r="O77" s="42"/>
      <c r="P77" s="42"/>
      <c r="Q77" s="42"/>
      <c r="R77" s="42"/>
      <c r="S77" s="42"/>
      <c r="T77" s="42"/>
      <c r="U77" s="42"/>
      <c r="V77" s="42"/>
      <c r="W77" s="42"/>
      <c r="X77" s="42"/>
      <c r="Y77" s="42"/>
      <c r="Z77" s="42"/>
    </row>
    <row r="78" spans="1:26" ht="15.75" customHeight="1">
      <c r="A78" s="43">
        <v>77</v>
      </c>
      <c r="B78" s="49"/>
      <c r="C78" s="45"/>
      <c r="D78" s="46"/>
      <c r="E78" s="47"/>
      <c r="F78" s="48"/>
      <c r="G78" s="42"/>
      <c r="H78" s="42"/>
      <c r="I78" s="42"/>
      <c r="J78" s="42"/>
      <c r="K78" s="42"/>
      <c r="L78" s="42"/>
      <c r="M78" s="42"/>
      <c r="N78" s="42"/>
      <c r="O78" s="42"/>
      <c r="P78" s="42"/>
      <c r="Q78" s="42"/>
      <c r="R78" s="42"/>
      <c r="S78" s="42"/>
      <c r="T78" s="42"/>
      <c r="U78" s="42"/>
      <c r="V78" s="42"/>
      <c r="W78" s="42"/>
      <c r="X78" s="42"/>
      <c r="Y78" s="42"/>
      <c r="Z78" s="42"/>
    </row>
    <row r="79" spans="1:26" ht="15.75" customHeight="1">
      <c r="A79" s="43">
        <v>78</v>
      </c>
      <c r="B79" s="49"/>
      <c r="C79" s="45"/>
      <c r="D79" s="46"/>
      <c r="E79" s="47"/>
      <c r="F79" s="48"/>
      <c r="G79" s="42"/>
      <c r="H79" s="42"/>
      <c r="I79" s="42"/>
      <c r="J79" s="42"/>
      <c r="K79" s="42"/>
      <c r="L79" s="42"/>
      <c r="M79" s="42"/>
      <c r="N79" s="42"/>
      <c r="O79" s="42"/>
      <c r="P79" s="42"/>
      <c r="Q79" s="42"/>
      <c r="R79" s="42"/>
      <c r="S79" s="42"/>
      <c r="T79" s="42"/>
      <c r="U79" s="42"/>
      <c r="V79" s="42"/>
      <c r="W79" s="42"/>
      <c r="X79" s="42"/>
      <c r="Y79" s="42"/>
      <c r="Z79" s="42"/>
    </row>
    <row r="80" spans="1:26" ht="15.75" customHeight="1">
      <c r="A80" s="43">
        <v>79</v>
      </c>
      <c r="B80" s="44"/>
      <c r="C80" s="50"/>
      <c r="D80" s="51"/>
      <c r="E80" s="52"/>
      <c r="F80" s="53"/>
      <c r="G80" s="42"/>
      <c r="H80" s="42"/>
      <c r="I80" s="42"/>
      <c r="J80" s="42"/>
      <c r="K80" s="42"/>
      <c r="L80" s="42"/>
      <c r="M80" s="42"/>
      <c r="N80" s="42"/>
      <c r="O80" s="42"/>
      <c r="P80" s="42"/>
      <c r="Q80" s="42"/>
      <c r="R80" s="42"/>
      <c r="S80" s="42"/>
      <c r="T80" s="42"/>
      <c r="U80" s="42"/>
      <c r="V80" s="42"/>
      <c r="W80" s="42"/>
      <c r="X80" s="42"/>
      <c r="Y80" s="42"/>
      <c r="Z80" s="42"/>
    </row>
    <row r="81" spans="1:26" ht="15.75" customHeight="1">
      <c r="A81" s="43">
        <v>80</v>
      </c>
      <c r="B81" s="44"/>
      <c r="C81" s="50"/>
      <c r="D81" s="51"/>
      <c r="E81" s="52"/>
      <c r="F81" s="53"/>
      <c r="G81" s="42"/>
      <c r="H81" s="42"/>
      <c r="I81" s="42"/>
      <c r="J81" s="42"/>
      <c r="K81" s="42"/>
      <c r="L81" s="42"/>
      <c r="M81" s="42"/>
      <c r="N81" s="42"/>
      <c r="O81" s="42"/>
      <c r="P81" s="42"/>
      <c r="Q81" s="42"/>
      <c r="R81" s="42"/>
      <c r="S81" s="42"/>
      <c r="T81" s="42"/>
      <c r="U81" s="42"/>
      <c r="V81" s="42"/>
      <c r="W81" s="42"/>
      <c r="X81" s="42"/>
      <c r="Y81" s="42"/>
      <c r="Z81" s="42"/>
    </row>
    <row r="82" spans="1:26" ht="15.75" customHeight="1">
      <c r="A82" s="43">
        <v>81</v>
      </c>
      <c r="B82" s="44"/>
      <c r="C82" s="50"/>
      <c r="D82" s="51"/>
      <c r="E82" s="52"/>
      <c r="F82" s="53"/>
      <c r="G82" s="42"/>
      <c r="H82" s="42"/>
      <c r="I82" s="42"/>
      <c r="J82" s="42"/>
      <c r="K82" s="42"/>
      <c r="L82" s="42"/>
      <c r="M82" s="42"/>
      <c r="N82" s="42"/>
      <c r="O82" s="42"/>
      <c r="P82" s="42"/>
      <c r="Q82" s="42"/>
      <c r="R82" s="42"/>
      <c r="S82" s="42"/>
      <c r="T82" s="42"/>
      <c r="U82" s="42"/>
      <c r="V82" s="42"/>
      <c r="W82" s="42"/>
      <c r="X82" s="42"/>
      <c r="Y82" s="42"/>
      <c r="Z82" s="42"/>
    </row>
    <row r="83" spans="1:26" ht="15.75" customHeight="1">
      <c r="A83" s="43">
        <v>82</v>
      </c>
      <c r="B83" s="44"/>
      <c r="C83" s="50"/>
      <c r="D83" s="51"/>
      <c r="E83" s="52"/>
      <c r="F83" s="53"/>
      <c r="G83" s="42"/>
      <c r="H83" s="42"/>
      <c r="I83" s="42"/>
      <c r="J83" s="42"/>
      <c r="K83" s="42"/>
      <c r="L83" s="42"/>
      <c r="M83" s="42"/>
      <c r="N83" s="42"/>
      <c r="O83" s="42"/>
      <c r="P83" s="42"/>
      <c r="Q83" s="42"/>
      <c r="R83" s="42"/>
      <c r="S83" s="42"/>
      <c r="T83" s="42"/>
      <c r="U83" s="42"/>
      <c r="V83" s="42"/>
      <c r="W83" s="42"/>
      <c r="X83" s="42"/>
      <c r="Y83" s="42"/>
      <c r="Z83" s="42"/>
    </row>
    <row r="84" spans="1:26" ht="15.75" customHeight="1">
      <c r="A84" s="43">
        <v>83</v>
      </c>
      <c r="B84" s="44"/>
      <c r="C84" s="50"/>
      <c r="D84" s="51"/>
      <c r="E84" s="52"/>
      <c r="F84" s="53"/>
      <c r="G84" s="42"/>
      <c r="H84" s="42"/>
      <c r="I84" s="42"/>
      <c r="J84" s="42"/>
      <c r="K84" s="42"/>
      <c r="L84" s="42"/>
      <c r="M84" s="42"/>
      <c r="N84" s="42"/>
      <c r="O84" s="42"/>
      <c r="P84" s="42"/>
      <c r="Q84" s="42"/>
      <c r="R84" s="42"/>
      <c r="S84" s="42"/>
      <c r="T84" s="42"/>
      <c r="U84" s="42"/>
      <c r="V84" s="42"/>
      <c r="W84" s="42"/>
      <c r="X84" s="42"/>
      <c r="Y84" s="42"/>
      <c r="Z84" s="42"/>
    </row>
    <row r="85" spans="1:26" ht="15.75" customHeight="1">
      <c r="A85" s="43">
        <v>84</v>
      </c>
      <c r="B85" s="44"/>
      <c r="C85" s="50"/>
      <c r="D85" s="51"/>
      <c r="E85" s="52"/>
      <c r="F85" s="53"/>
      <c r="G85" s="42"/>
      <c r="H85" s="42"/>
      <c r="I85" s="42"/>
      <c r="J85" s="42"/>
      <c r="K85" s="42"/>
      <c r="L85" s="42"/>
      <c r="M85" s="42"/>
      <c r="N85" s="42"/>
      <c r="O85" s="42"/>
      <c r="P85" s="42"/>
      <c r="Q85" s="42"/>
      <c r="R85" s="42"/>
      <c r="S85" s="42"/>
      <c r="T85" s="42"/>
      <c r="U85" s="42"/>
      <c r="V85" s="42"/>
      <c r="W85" s="42"/>
      <c r="X85" s="42"/>
      <c r="Y85" s="42"/>
      <c r="Z85" s="42"/>
    </row>
    <row r="86" spans="1:26" ht="15.75" customHeight="1">
      <c r="A86" s="43">
        <v>85</v>
      </c>
      <c r="B86" s="44"/>
      <c r="C86" s="50"/>
      <c r="D86" s="51"/>
      <c r="E86" s="52"/>
      <c r="F86" s="53"/>
      <c r="G86" s="42"/>
      <c r="H86" s="42"/>
      <c r="I86" s="42"/>
      <c r="J86" s="42"/>
      <c r="K86" s="42"/>
      <c r="L86" s="42"/>
      <c r="M86" s="42"/>
      <c r="N86" s="42"/>
      <c r="O86" s="42"/>
      <c r="P86" s="42"/>
      <c r="Q86" s="42"/>
      <c r="R86" s="42"/>
      <c r="S86" s="42"/>
      <c r="T86" s="42"/>
      <c r="U86" s="42"/>
      <c r="V86" s="42"/>
      <c r="W86" s="42"/>
      <c r="X86" s="42"/>
      <c r="Y86" s="42"/>
      <c r="Z86" s="42"/>
    </row>
    <row r="87" spans="1:26" ht="15.75" customHeight="1">
      <c r="A87" s="43">
        <v>86</v>
      </c>
      <c r="B87" s="44"/>
      <c r="C87" s="50"/>
      <c r="D87" s="51"/>
      <c r="E87" s="52"/>
      <c r="F87" s="53"/>
      <c r="G87" s="42"/>
      <c r="H87" s="42"/>
      <c r="I87" s="42"/>
      <c r="J87" s="42"/>
      <c r="K87" s="42"/>
      <c r="L87" s="42"/>
      <c r="M87" s="42"/>
      <c r="N87" s="42"/>
      <c r="O87" s="42"/>
      <c r="P87" s="42"/>
      <c r="Q87" s="42"/>
      <c r="R87" s="42"/>
      <c r="S87" s="42"/>
      <c r="T87" s="42"/>
      <c r="U87" s="42"/>
      <c r="V87" s="42"/>
      <c r="W87" s="42"/>
      <c r="X87" s="42"/>
      <c r="Y87" s="42"/>
      <c r="Z87" s="42"/>
    </row>
    <row r="88" spans="1:26" ht="15.75" customHeight="1">
      <c r="A88" s="43">
        <v>87</v>
      </c>
      <c r="B88" s="44"/>
      <c r="C88" s="50"/>
      <c r="D88" s="51"/>
      <c r="E88" s="52"/>
      <c r="F88" s="53"/>
      <c r="G88" s="42"/>
      <c r="H88" s="42"/>
      <c r="I88" s="42"/>
      <c r="J88" s="42"/>
      <c r="K88" s="42"/>
      <c r="L88" s="42"/>
      <c r="M88" s="42"/>
      <c r="N88" s="42"/>
      <c r="O88" s="42"/>
      <c r="P88" s="42"/>
      <c r="Q88" s="42"/>
      <c r="R88" s="42"/>
      <c r="S88" s="42"/>
      <c r="T88" s="42"/>
      <c r="U88" s="42"/>
      <c r="V88" s="42"/>
      <c r="W88" s="42"/>
      <c r="X88" s="42"/>
      <c r="Y88" s="42"/>
      <c r="Z88" s="42"/>
    </row>
    <row r="89" spans="1:26" ht="15.75" customHeight="1">
      <c r="A89" s="43">
        <v>88</v>
      </c>
      <c r="B89" s="44"/>
      <c r="C89" s="50"/>
      <c r="D89" s="51"/>
      <c r="E89" s="52"/>
      <c r="F89" s="53"/>
      <c r="G89" s="42"/>
      <c r="H89" s="42"/>
      <c r="I89" s="42"/>
      <c r="J89" s="42"/>
      <c r="K89" s="42"/>
      <c r="L89" s="42"/>
      <c r="M89" s="42"/>
      <c r="N89" s="42"/>
      <c r="O89" s="42"/>
      <c r="P89" s="42"/>
      <c r="Q89" s="42"/>
      <c r="R89" s="42"/>
      <c r="S89" s="42"/>
      <c r="T89" s="42"/>
      <c r="U89" s="42"/>
      <c r="V89" s="42"/>
      <c r="W89" s="42"/>
      <c r="X89" s="42"/>
      <c r="Y89" s="42"/>
      <c r="Z89" s="42"/>
    </row>
    <row r="90" spans="1:26" ht="15.75" customHeight="1">
      <c r="A90" s="43">
        <v>89</v>
      </c>
      <c r="B90" s="44"/>
      <c r="C90" s="50"/>
      <c r="D90" s="51"/>
      <c r="E90" s="52"/>
      <c r="F90" s="53"/>
      <c r="G90" s="42"/>
      <c r="H90" s="42"/>
      <c r="I90" s="42"/>
      <c r="J90" s="42"/>
      <c r="K90" s="42"/>
      <c r="L90" s="42"/>
      <c r="M90" s="42"/>
      <c r="N90" s="42"/>
      <c r="O90" s="42"/>
      <c r="P90" s="42"/>
      <c r="Q90" s="42"/>
      <c r="R90" s="42"/>
      <c r="S90" s="42"/>
      <c r="T90" s="42"/>
      <c r="U90" s="42"/>
      <c r="V90" s="42"/>
      <c r="W90" s="42"/>
      <c r="X90" s="42"/>
      <c r="Y90" s="42"/>
      <c r="Z90" s="42"/>
    </row>
    <row r="91" spans="1:26" ht="15.75" customHeight="1">
      <c r="A91" s="43">
        <v>90</v>
      </c>
      <c r="B91" s="44"/>
      <c r="C91" s="50"/>
      <c r="D91" s="51"/>
      <c r="E91" s="52"/>
      <c r="F91" s="53"/>
      <c r="G91" s="42"/>
      <c r="H91" s="42"/>
      <c r="I91" s="42"/>
      <c r="J91" s="42"/>
      <c r="K91" s="42"/>
      <c r="L91" s="42"/>
      <c r="M91" s="42"/>
      <c r="N91" s="42"/>
      <c r="O91" s="42"/>
      <c r="P91" s="42"/>
      <c r="Q91" s="42"/>
      <c r="R91" s="42"/>
      <c r="S91" s="42"/>
      <c r="T91" s="42"/>
      <c r="U91" s="42"/>
      <c r="V91" s="42"/>
      <c r="W91" s="42"/>
      <c r="X91" s="42"/>
      <c r="Y91" s="42"/>
      <c r="Z91" s="42"/>
    </row>
    <row r="92" spans="1:26" ht="15.75" customHeight="1">
      <c r="A92" s="43">
        <v>91</v>
      </c>
      <c r="B92" s="49"/>
      <c r="C92" s="45"/>
      <c r="D92" s="46"/>
      <c r="E92" s="47"/>
      <c r="F92" s="48"/>
      <c r="G92" s="42"/>
      <c r="H92" s="42"/>
      <c r="I92" s="42"/>
      <c r="J92" s="42"/>
      <c r="K92" s="42"/>
      <c r="L92" s="42"/>
      <c r="M92" s="42"/>
      <c r="N92" s="42"/>
      <c r="O92" s="42"/>
      <c r="P92" s="42"/>
      <c r="Q92" s="42"/>
      <c r="R92" s="42"/>
      <c r="S92" s="42"/>
      <c r="T92" s="42"/>
      <c r="U92" s="42"/>
      <c r="V92" s="42"/>
      <c r="W92" s="42"/>
      <c r="X92" s="42"/>
      <c r="Y92" s="42"/>
      <c r="Z92" s="42"/>
    </row>
    <row r="93" spans="1:26" ht="15.75" customHeight="1">
      <c r="A93" s="43">
        <v>92</v>
      </c>
      <c r="B93" s="44"/>
      <c r="C93" s="50"/>
      <c r="D93" s="51"/>
      <c r="E93" s="52"/>
      <c r="F93" s="53"/>
      <c r="G93" s="42"/>
      <c r="H93" s="42"/>
      <c r="I93" s="42"/>
      <c r="J93" s="42"/>
      <c r="K93" s="42"/>
      <c r="L93" s="42"/>
      <c r="M93" s="42"/>
      <c r="N93" s="42"/>
      <c r="O93" s="42"/>
      <c r="P93" s="42"/>
      <c r="Q93" s="42"/>
      <c r="R93" s="42"/>
      <c r="S93" s="42"/>
      <c r="T93" s="42"/>
      <c r="U93" s="42"/>
      <c r="V93" s="42"/>
      <c r="W93" s="42"/>
      <c r="X93" s="42"/>
      <c r="Y93" s="42"/>
      <c r="Z93" s="42"/>
    </row>
    <row r="94" spans="1:26" ht="15.75" customHeight="1">
      <c r="A94" s="43">
        <v>96</v>
      </c>
      <c r="B94" s="44"/>
      <c r="C94" s="50"/>
      <c r="D94" s="51"/>
      <c r="E94" s="52"/>
      <c r="F94" s="53"/>
      <c r="G94" s="42"/>
      <c r="H94" s="42"/>
      <c r="I94" s="42"/>
      <c r="J94" s="42"/>
      <c r="K94" s="42"/>
      <c r="L94" s="42"/>
      <c r="M94" s="42"/>
      <c r="N94" s="42"/>
      <c r="O94" s="42"/>
      <c r="P94" s="42"/>
      <c r="Q94" s="42"/>
      <c r="R94" s="42"/>
      <c r="S94" s="42"/>
      <c r="T94" s="42"/>
      <c r="U94" s="42"/>
      <c r="V94" s="42"/>
      <c r="W94" s="42"/>
      <c r="X94" s="42"/>
      <c r="Y94" s="42"/>
      <c r="Z94" s="42"/>
    </row>
    <row r="95" spans="1:26" ht="15.75" customHeight="1">
      <c r="A95" s="43">
        <v>97</v>
      </c>
      <c r="B95" s="44"/>
      <c r="C95" s="50"/>
      <c r="D95" s="51"/>
      <c r="E95" s="52"/>
      <c r="F95" s="53"/>
      <c r="G95" s="42"/>
      <c r="H95" s="42"/>
      <c r="I95" s="42"/>
      <c r="J95" s="42"/>
      <c r="K95" s="42"/>
      <c r="L95" s="42"/>
      <c r="M95" s="42"/>
      <c r="N95" s="42"/>
      <c r="O95" s="42"/>
      <c r="P95" s="42"/>
      <c r="Q95" s="42"/>
      <c r="R95" s="42"/>
      <c r="S95" s="42"/>
      <c r="T95" s="42"/>
      <c r="U95" s="42"/>
      <c r="V95" s="42"/>
      <c r="W95" s="42"/>
      <c r="X95" s="42"/>
      <c r="Y95" s="42"/>
      <c r="Z95" s="42"/>
    </row>
    <row r="96" spans="1:26" ht="15.75" customHeight="1">
      <c r="A96" s="43">
        <v>98</v>
      </c>
      <c r="B96" s="44"/>
      <c r="C96" s="50"/>
      <c r="D96" s="51"/>
      <c r="E96" s="52"/>
      <c r="F96" s="53"/>
      <c r="G96" s="42"/>
      <c r="H96" s="42"/>
      <c r="I96" s="42"/>
      <c r="J96" s="42"/>
      <c r="K96" s="42"/>
      <c r="L96" s="42"/>
      <c r="M96" s="42"/>
      <c r="N96" s="42"/>
      <c r="O96" s="42"/>
      <c r="P96" s="42"/>
      <c r="Q96" s="42"/>
      <c r="R96" s="42"/>
      <c r="S96" s="42"/>
      <c r="T96" s="42"/>
      <c r="U96" s="42"/>
      <c r="V96" s="42"/>
      <c r="W96" s="42"/>
      <c r="X96" s="42"/>
      <c r="Y96" s="42"/>
      <c r="Z96" s="42"/>
    </row>
    <row r="97" spans="1:26" ht="15.75" customHeight="1">
      <c r="A97" s="43">
        <v>99</v>
      </c>
      <c r="B97" s="44"/>
      <c r="C97" s="50"/>
      <c r="D97" s="51"/>
      <c r="E97" s="52"/>
      <c r="F97" s="53"/>
      <c r="G97" s="42"/>
      <c r="H97" s="42"/>
      <c r="I97" s="42"/>
      <c r="J97" s="42"/>
      <c r="K97" s="42"/>
      <c r="L97" s="42"/>
      <c r="M97" s="42"/>
      <c r="N97" s="42"/>
      <c r="O97" s="42"/>
      <c r="P97" s="42"/>
      <c r="Q97" s="42"/>
      <c r="R97" s="42"/>
      <c r="S97" s="42"/>
      <c r="T97" s="42"/>
      <c r="U97" s="42"/>
      <c r="V97" s="42"/>
      <c r="W97" s="42"/>
      <c r="X97" s="42"/>
      <c r="Y97" s="42"/>
      <c r="Z97" s="42"/>
    </row>
    <row r="98" spans="1:26" ht="15.75" customHeight="1">
      <c r="A98" s="43">
        <v>100</v>
      </c>
      <c r="B98" s="44"/>
      <c r="C98" s="50"/>
      <c r="D98" s="51"/>
      <c r="E98" s="52"/>
      <c r="F98" s="53"/>
      <c r="G98" s="42"/>
      <c r="H98" s="42"/>
      <c r="I98" s="42"/>
      <c r="J98" s="42"/>
      <c r="K98" s="42"/>
      <c r="L98" s="42"/>
      <c r="M98" s="42"/>
      <c r="N98" s="42"/>
      <c r="O98" s="42"/>
      <c r="P98" s="42"/>
      <c r="Q98" s="42"/>
      <c r="R98" s="42"/>
      <c r="S98" s="42"/>
      <c r="T98" s="42"/>
      <c r="U98" s="42"/>
      <c r="V98" s="42"/>
      <c r="W98" s="42"/>
      <c r="X98" s="42"/>
      <c r="Y98" s="42"/>
      <c r="Z98" s="42"/>
    </row>
    <row r="99" spans="1:26" ht="15.75" customHeight="1">
      <c r="A99" s="43">
        <v>101</v>
      </c>
      <c r="B99" s="44"/>
      <c r="C99" s="50"/>
      <c r="D99" s="51"/>
      <c r="E99" s="52"/>
      <c r="F99" s="53"/>
      <c r="G99" s="42"/>
      <c r="H99" s="42"/>
      <c r="I99" s="42"/>
      <c r="J99" s="42"/>
      <c r="K99" s="42"/>
      <c r="L99" s="42"/>
      <c r="M99" s="42"/>
      <c r="N99" s="42"/>
      <c r="O99" s="42"/>
      <c r="P99" s="42"/>
      <c r="Q99" s="42"/>
      <c r="R99" s="42"/>
      <c r="S99" s="42"/>
      <c r="T99" s="42"/>
      <c r="U99" s="42"/>
      <c r="V99" s="42"/>
      <c r="W99" s="42"/>
      <c r="X99" s="42"/>
      <c r="Y99" s="42"/>
      <c r="Z99" s="42"/>
    </row>
    <row r="100" spans="1:26" ht="15.75" customHeight="1">
      <c r="A100" s="43">
        <v>102</v>
      </c>
      <c r="B100" s="44"/>
      <c r="C100" s="50"/>
      <c r="D100" s="51"/>
      <c r="E100" s="52"/>
      <c r="F100" s="53"/>
      <c r="G100" s="42"/>
      <c r="H100" s="42"/>
      <c r="I100" s="42"/>
      <c r="J100" s="42"/>
      <c r="K100" s="42"/>
      <c r="L100" s="42"/>
      <c r="M100" s="42"/>
      <c r="N100" s="42"/>
      <c r="O100" s="42"/>
      <c r="P100" s="42"/>
      <c r="Q100" s="42"/>
      <c r="R100" s="42"/>
      <c r="S100" s="42"/>
      <c r="T100" s="42"/>
      <c r="U100" s="42"/>
      <c r="V100" s="42"/>
      <c r="W100" s="42"/>
      <c r="X100" s="42"/>
      <c r="Y100" s="42"/>
      <c r="Z100" s="42"/>
    </row>
    <row r="101" spans="1:26" ht="15.75" customHeight="1">
      <c r="A101" s="43">
        <v>103</v>
      </c>
      <c r="B101" s="49"/>
      <c r="C101" s="45"/>
      <c r="D101" s="46"/>
      <c r="E101" s="47"/>
      <c r="F101" s="53"/>
      <c r="G101" s="42"/>
      <c r="H101" s="42"/>
      <c r="I101" s="42"/>
      <c r="J101" s="42"/>
      <c r="K101" s="42"/>
      <c r="L101" s="42"/>
      <c r="M101" s="42"/>
      <c r="N101" s="42"/>
      <c r="O101" s="42"/>
      <c r="P101" s="42"/>
      <c r="Q101" s="42"/>
      <c r="R101" s="42"/>
      <c r="S101" s="42"/>
      <c r="T101" s="42"/>
      <c r="U101" s="42"/>
      <c r="V101" s="42"/>
      <c r="W101" s="42"/>
      <c r="X101" s="42"/>
      <c r="Y101" s="42"/>
      <c r="Z101" s="42"/>
    </row>
    <row r="102" spans="1:26" ht="15.75" customHeight="1">
      <c r="A102" s="43">
        <v>104</v>
      </c>
      <c r="B102" s="49"/>
      <c r="C102" s="45"/>
      <c r="D102" s="46"/>
      <c r="E102" s="47"/>
      <c r="F102" s="48"/>
      <c r="G102" s="42"/>
      <c r="H102" s="42"/>
      <c r="I102" s="42"/>
      <c r="J102" s="42"/>
      <c r="K102" s="42"/>
      <c r="L102" s="42"/>
      <c r="M102" s="42"/>
      <c r="N102" s="42"/>
      <c r="O102" s="42"/>
      <c r="P102" s="42"/>
      <c r="Q102" s="42"/>
      <c r="R102" s="42"/>
      <c r="S102" s="42"/>
      <c r="T102" s="42"/>
      <c r="U102" s="42"/>
      <c r="V102" s="42"/>
      <c r="W102" s="42"/>
      <c r="X102" s="42"/>
      <c r="Y102" s="42"/>
      <c r="Z102" s="42"/>
    </row>
    <row r="103" spans="1:26" ht="15.75" customHeight="1">
      <c r="A103" s="43">
        <v>105</v>
      </c>
      <c r="B103" s="44"/>
      <c r="C103" s="50"/>
      <c r="D103" s="51"/>
      <c r="E103" s="52"/>
      <c r="F103" s="48"/>
      <c r="G103" s="42"/>
      <c r="H103" s="42"/>
      <c r="I103" s="42"/>
      <c r="J103" s="42"/>
      <c r="K103" s="42"/>
      <c r="L103" s="42"/>
      <c r="M103" s="42"/>
      <c r="N103" s="42"/>
      <c r="O103" s="42"/>
      <c r="P103" s="42"/>
      <c r="Q103" s="42"/>
      <c r="R103" s="42"/>
      <c r="S103" s="42"/>
      <c r="T103" s="42"/>
      <c r="U103" s="42"/>
      <c r="V103" s="42"/>
      <c r="W103" s="42"/>
      <c r="X103" s="42"/>
      <c r="Y103" s="42"/>
      <c r="Z103" s="42"/>
    </row>
    <row r="104" spans="1:26" ht="15.75" customHeight="1">
      <c r="A104" s="43">
        <v>106</v>
      </c>
      <c r="B104" s="44"/>
      <c r="C104" s="50"/>
      <c r="D104" s="51"/>
      <c r="E104" s="52"/>
      <c r="F104" s="53"/>
      <c r="G104" s="42"/>
      <c r="H104" s="42"/>
      <c r="I104" s="42"/>
      <c r="J104" s="42"/>
      <c r="K104" s="42"/>
      <c r="L104" s="42"/>
      <c r="M104" s="42"/>
      <c r="N104" s="42"/>
      <c r="O104" s="42"/>
      <c r="P104" s="42"/>
      <c r="Q104" s="42"/>
      <c r="R104" s="42"/>
      <c r="S104" s="42"/>
      <c r="T104" s="42"/>
      <c r="U104" s="42"/>
      <c r="V104" s="42"/>
      <c r="W104" s="42"/>
      <c r="X104" s="42"/>
      <c r="Y104" s="42"/>
      <c r="Z104" s="42"/>
    </row>
    <row r="105" spans="1:26" ht="15.75" customHeight="1">
      <c r="A105" s="43">
        <v>107</v>
      </c>
      <c r="B105" s="44"/>
      <c r="C105" s="50"/>
      <c r="D105" s="51"/>
      <c r="E105" s="52"/>
      <c r="F105" s="53"/>
      <c r="G105" s="42"/>
      <c r="H105" s="42"/>
      <c r="I105" s="42"/>
      <c r="J105" s="42"/>
      <c r="K105" s="42"/>
      <c r="L105" s="42"/>
      <c r="M105" s="42"/>
      <c r="N105" s="42"/>
      <c r="O105" s="42"/>
      <c r="P105" s="42"/>
      <c r="Q105" s="42"/>
      <c r="R105" s="42"/>
      <c r="S105" s="42"/>
      <c r="T105" s="42"/>
      <c r="U105" s="42"/>
      <c r="V105" s="42"/>
      <c r="W105" s="42"/>
      <c r="X105" s="42"/>
      <c r="Y105" s="42"/>
      <c r="Z105" s="42"/>
    </row>
    <row r="106" spans="1:26" ht="15.75" customHeight="1">
      <c r="A106" s="43">
        <v>108</v>
      </c>
      <c r="B106" s="44"/>
      <c r="C106" s="50"/>
      <c r="D106" s="51"/>
      <c r="E106" s="52"/>
      <c r="F106" s="53"/>
      <c r="G106" s="42"/>
      <c r="H106" s="42"/>
      <c r="I106" s="42"/>
      <c r="J106" s="42"/>
      <c r="K106" s="42"/>
      <c r="L106" s="42"/>
      <c r="M106" s="42"/>
      <c r="N106" s="42"/>
      <c r="O106" s="42"/>
      <c r="P106" s="42"/>
      <c r="Q106" s="42"/>
      <c r="R106" s="42"/>
      <c r="S106" s="42"/>
      <c r="T106" s="42"/>
      <c r="U106" s="42"/>
      <c r="V106" s="42"/>
      <c r="W106" s="42"/>
      <c r="X106" s="42"/>
      <c r="Y106" s="42"/>
      <c r="Z106" s="42"/>
    </row>
    <row r="107" spans="1:26" ht="15.75" customHeight="1">
      <c r="A107" s="43">
        <v>109</v>
      </c>
      <c r="B107" s="44"/>
      <c r="C107" s="50"/>
      <c r="D107" s="51"/>
      <c r="E107" s="52"/>
      <c r="F107" s="53"/>
      <c r="G107" s="42"/>
      <c r="H107" s="42"/>
      <c r="I107" s="42"/>
      <c r="J107" s="42"/>
      <c r="K107" s="42"/>
      <c r="L107" s="42"/>
      <c r="M107" s="42"/>
      <c r="N107" s="42"/>
      <c r="O107" s="42"/>
      <c r="P107" s="42"/>
      <c r="Q107" s="42"/>
      <c r="R107" s="42"/>
      <c r="S107" s="42"/>
      <c r="T107" s="42"/>
      <c r="U107" s="42"/>
      <c r="V107" s="42"/>
      <c r="W107" s="42"/>
      <c r="X107" s="42"/>
      <c r="Y107" s="42"/>
      <c r="Z107" s="42"/>
    </row>
    <row r="108" spans="1:26" ht="15.75" customHeight="1">
      <c r="A108" s="43">
        <v>110</v>
      </c>
      <c r="B108" s="44"/>
      <c r="C108" s="50"/>
      <c r="D108" s="51"/>
      <c r="E108" s="52"/>
      <c r="F108" s="53"/>
      <c r="G108" s="42"/>
      <c r="H108" s="42"/>
      <c r="I108" s="42"/>
      <c r="J108" s="42"/>
      <c r="K108" s="42"/>
      <c r="L108" s="42"/>
      <c r="M108" s="42"/>
      <c r="N108" s="42"/>
      <c r="O108" s="42"/>
      <c r="P108" s="42"/>
      <c r="Q108" s="42"/>
      <c r="R108" s="42"/>
      <c r="S108" s="42"/>
      <c r="T108" s="42"/>
      <c r="U108" s="42"/>
      <c r="V108" s="42"/>
      <c r="W108" s="42"/>
      <c r="X108" s="42"/>
      <c r="Y108" s="42"/>
      <c r="Z108" s="42"/>
    </row>
    <row r="109" spans="1:26" ht="15.75" customHeight="1">
      <c r="A109" s="43">
        <v>111</v>
      </c>
      <c r="B109" s="44"/>
      <c r="C109" s="50"/>
      <c r="D109" s="51"/>
      <c r="E109" s="52"/>
      <c r="F109" s="53"/>
      <c r="G109" s="42"/>
      <c r="H109" s="42"/>
      <c r="I109" s="42"/>
      <c r="J109" s="42"/>
      <c r="K109" s="42"/>
      <c r="L109" s="42"/>
      <c r="M109" s="42"/>
      <c r="N109" s="42"/>
      <c r="O109" s="42"/>
      <c r="P109" s="42"/>
      <c r="Q109" s="42"/>
      <c r="R109" s="42"/>
      <c r="S109" s="42"/>
      <c r="T109" s="42"/>
      <c r="U109" s="42"/>
      <c r="V109" s="42"/>
      <c r="W109" s="42"/>
      <c r="X109" s="42"/>
      <c r="Y109" s="42"/>
      <c r="Z109" s="42"/>
    </row>
    <row r="110" spans="1:26" ht="15.75" customHeight="1">
      <c r="A110" s="43">
        <v>112</v>
      </c>
      <c r="B110" s="44"/>
      <c r="C110" s="50"/>
      <c r="D110" s="51"/>
      <c r="E110" s="52"/>
      <c r="F110" s="53"/>
      <c r="G110" s="42"/>
      <c r="H110" s="42"/>
      <c r="I110" s="42"/>
      <c r="J110" s="42"/>
      <c r="K110" s="42"/>
      <c r="L110" s="42"/>
      <c r="M110" s="42"/>
      <c r="N110" s="42"/>
      <c r="O110" s="42"/>
      <c r="P110" s="42"/>
      <c r="Q110" s="42"/>
      <c r="R110" s="42"/>
      <c r="S110" s="42"/>
      <c r="T110" s="42"/>
      <c r="U110" s="42"/>
      <c r="V110" s="42"/>
      <c r="W110" s="42"/>
      <c r="X110" s="42"/>
      <c r="Y110" s="42"/>
      <c r="Z110" s="42"/>
    </row>
    <row r="111" spans="1:26" ht="15.75" customHeight="1">
      <c r="A111" s="43">
        <v>113</v>
      </c>
      <c r="B111" s="44"/>
      <c r="C111" s="50"/>
      <c r="D111" s="51"/>
      <c r="E111" s="52"/>
      <c r="F111" s="53"/>
      <c r="G111" s="42"/>
      <c r="H111" s="42"/>
      <c r="I111" s="42"/>
      <c r="J111" s="42"/>
      <c r="K111" s="42"/>
      <c r="L111" s="42"/>
      <c r="M111" s="42"/>
      <c r="N111" s="42"/>
      <c r="O111" s="42"/>
      <c r="P111" s="42"/>
      <c r="Q111" s="42"/>
      <c r="R111" s="42"/>
      <c r="S111" s="42"/>
      <c r="T111" s="42"/>
      <c r="U111" s="42"/>
      <c r="V111" s="42"/>
      <c r="W111" s="42"/>
      <c r="X111" s="42"/>
      <c r="Y111" s="42"/>
      <c r="Z111" s="42"/>
    </row>
    <row r="112" spans="1:26" ht="15.75" customHeight="1">
      <c r="A112" s="43">
        <v>114</v>
      </c>
      <c r="B112" s="44"/>
      <c r="C112" s="50"/>
      <c r="D112" s="51"/>
      <c r="E112" s="52"/>
      <c r="F112" s="53"/>
      <c r="G112" s="42"/>
      <c r="H112" s="42"/>
      <c r="I112" s="42"/>
      <c r="J112" s="42"/>
      <c r="K112" s="42"/>
      <c r="L112" s="42"/>
      <c r="M112" s="42"/>
      <c r="N112" s="42"/>
      <c r="O112" s="42"/>
      <c r="P112" s="42"/>
      <c r="Q112" s="42"/>
      <c r="R112" s="42"/>
      <c r="S112" s="42"/>
      <c r="T112" s="42"/>
      <c r="U112" s="42"/>
      <c r="V112" s="42"/>
      <c r="W112" s="42"/>
      <c r="X112" s="42"/>
      <c r="Y112" s="42"/>
      <c r="Z112" s="42"/>
    </row>
    <row r="113" spans="1:26" ht="15.75" customHeight="1">
      <c r="A113" s="43">
        <v>115</v>
      </c>
      <c r="B113" s="44"/>
      <c r="C113" s="50"/>
      <c r="D113" s="51"/>
      <c r="E113" s="52"/>
      <c r="F113" s="53"/>
      <c r="G113" s="42"/>
      <c r="H113" s="42"/>
      <c r="I113" s="42"/>
      <c r="J113" s="42"/>
      <c r="K113" s="42"/>
      <c r="L113" s="42"/>
      <c r="M113" s="42"/>
      <c r="N113" s="42"/>
      <c r="O113" s="42"/>
      <c r="P113" s="42"/>
      <c r="Q113" s="42"/>
      <c r="R113" s="42"/>
      <c r="S113" s="42"/>
      <c r="T113" s="42"/>
      <c r="U113" s="42"/>
      <c r="V113" s="42"/>
      <c r="W113" s="42"/>
      <c r="X113" s="42"/>
      <c r="Y113" s="42"/>
      <c r="Z113" s="42"/>
    </row>
    <row r="114" spans="1:26" ht="15.75" customHeight="1">
      <c r="A114" s="43">
        <v>116</v>
      </c>
      <c r="B114" s="44"/>
      <c r="C114" s="50"/>
      <c r="D114" s="51"/>
      <c r="E114" s="52"/>
      <c r="F114" s="53"/>
      <c r="G114" s="42"/>
      <c r="H114" s="42"/>
      <c r="I114" s="42"/>
      <c r="J114" s="42"/>
      <c r="K114" s="42"/>
      <c r="L114" s="42"/>
      <c r="M114" s="42"/>
      <c r="N114" s="42"/>
      <c r="O114" s="42"/>
      <c r="P114" s="42"/>
      <c r="Q114" s="42"/>
      <c r="R114" s="42"/>
      <c r="S114" s="42"/>
      <c r="T114" s="42"/>
      <c r="U114" s="42"/>
      <c r="V114" s="42"/>
      <c r="W114" s="42"/>
      <c r="X114" s="42"/>
      <c r="Y114" s="42"/>
      <c r="Z114" s="42"/>
    </row>
    <row r="115" spans="1:26" ht="15.75" customHeight="1">
      <c r="A115" s="43">
        <v>117</v>
      </c>
      <c r="B115" s="44"/>
      <c r="C115" s="50"/>
      <c r="D115" s="51"/>
      <c r="E115" s="52"/>
      <c r="F115" s="53"/>
      <c r="G115" s="42"/>
      <c r="H115" s="42"/>
      <c r="I115" s="42"/>
      <c r="J115" s="42"/>
      <c r="K115" s="42"/>
      <c r="L115" s="42"/>
      <c r="M115" s="42"/>
      <c r="N115" s="42"/>
      <c r="O115" s="42"/>
      <c r="P115" s="42"/>
      <c r="Q115" s="42"/>
      <c r="R115" s="42"/>
      <c r="S115" s="42"/>
      <c r="T115" s="42"/>
      <c r="U115" s="42"/>
      <c r="V115" s="42"/>
      <c r="W115" s="42"/>
      <c r="X115" s="42"/>
      <c r="Y115" s="42"/>
      <c r="Z115" s="42"/>
    </row>
    <row r="116" spans="1:26" ht="15.75" customHeight="1">
      <c r="A116" s="43">
        <v>118</v>
      </c>
      <c r="B116" s="44"/>
      <c r="C116" s="50"/>
      <c r="D116" s="51"/>
      <c r="E116" s="52"/>
      <c r="F116" s="53"/>
      <c r="G116" s="42"/>
      <c r="H116" s="42"/>
      <c r="I116" s="42"/>
      <c r="J116" s="42"/>
      <c r="K116" s="42"/>
      <c r="L116" s="42"/>
      <c r="M116" s="42"/>
      <c r="N116" s="42"/>
      <c r="O116" s="42"/>
      <c r="P116" s="42"/>
      <c r="Q116" s="42"/>
      <c r="R116" s="42"/>
      <c r="S116" s="42"/>
      <c r="T116" s="42"/>
      <c r="U116" s="42"/>
      <c r="V116" s="42"/>
      <c r="W116" s="42"/>
      <c r="X116" s="42"/>
      <c r="Y116" s="42"/>
      <c r="Z116" s="42"/>
    </row>
    <row r="117" spans="1:26" ht="15.75" customHeight="1">
      <c r="A117" s="43">
        <v>119</v>
      </c>
      <c r="B117" s="44"/>
      <c r="C117" s="50"/>
      <c r="D117" s="51"/>
      <c r="E117" s="52"/>
      <c r="F117" s="53"/>
      <c r="G117" s="42"/>
      <c r="H117" s="42"/>
      <c r="I117" s="42"/>
      <c r="J117" s="42"/>
      <c r="K117" s="42"/>
      <c r="L117" s="42"/>
      <c r="M117" s="42"/>
      <c r="N117" s="42"/>
      <c r="O117" s="42"/>
      <c r="P117" s="42"/>
      <c r="Q117" s="42"/>
      <c r="R117" s="42"/>
      <c r="S117" s="42"/>
      <c r="T117" s="42"/>
      <c r="U117" s="42"/>
      <c r="V117" s="42"/>
      <c r="W117" s="42"/>
      <c r="X117" s="42"/>
      <c r="Y117" s="42"/>
      <c r="Z117" s="42"/>
    </row>
    <row r="118" spans="1:26" ht="15.75" customHeight="1">
      <c r="A118" s="43">
        <v>120</v>
      </c>
      <c r="B118" s="44"/>
      <c r="C118" s="50"/>
      <c r="D118" s="51"/>
      <c r="E118" s="52"/>
      <c r="F118" s="53"/>
      <c r="G118" s="42"/>
      <c r="H118" s="42"/>
      <c r="I118" s="42"/>
      <c r="J118" s="42"/>
      <c r="K118" s="42"/>
      <c r="L118" s="42"/>
      <c r="M118" s="42"/>
      <c r="N118" s="42"/>
      <c r="O118" s="42"/>
      <c r="P118" s="42"/>
      <c r="Q118" s="42"/>
      <c r="R118" s="42"/>
      <c r="S118" s="42"/>
      <c r="T118" s="42"/>
      <c r="U118" s="42"/>
      <c r="V118" s="42"/>
      <c r="W118" s="42"/>
      <c r="X118" s="42"/>
      <c r="Y118" s="42"/>
      <c r="Z118" s="42"/>
    </row>
    <row r="119" spans="1:26" ht="15.75" customHeight="1">
      <c r="A119" s="43">
        <v>121</v>
      </c>
      <c r="B119" s="44"/>
      <c r="C119" s="50"/>
      <c r="D119" s="51"/>
      <c r="E119" s="52"/>
      <c r="F119" s="53"/>
      <c r="G119" s="42"/>
      <c r="H119" s="42"/>
      <c r="I119" s="42"/>
      <c r="J119" s="42"/>
      <c r="K119" s="42"/>
      <c r="L119" s="42"/>
      <c r="M119" s="42"/>
      <c r="N119" s="42"/>
      <c r="O119" s="42"/>
      <c r="P119" s="42"/>
      <c r="Q119" s="42"/>
      <c r="R119" s="42"/>
      <c r="S119" s="42"/>
      <c r="T119" s="42"/>
      <c r="U119" s="42"/>
      <c r="V119" s="42"/>
      <c r="W119" s="42"/>
      <c r="X119" s="42"/>
      <c r="Y119" s="42"/>
      <c r="Z119" s="42"/>
    </row>
    <row r="120" spans="1:26" ht="15.75" customHeight="1">
      <c r="A120" s="43">
        <v>122</v>
      </c>
      <c r="B120" s="44"/>
      <c r="C120" s="50"/>
      <c r="D120" s="51"/>
      <c r="E120" s="52"/>
      <c r="F120" s="53"/>
      <c r="G120" s="42"/>
      <c r="H120" s="42"/>
      <c r="I120" s="42"/>
      <c r="J120" s="42"/>
      <c r="K120" s="42"/>
      <c r="L120" s="42"/>
      <c r="M120" s="42"/>
      <c r="N120" s="42"/>
      <c r="O120" s="42"/>
      <c r="P120" s="42"/>
      <c r="Q120" s="42"/>
      <c r="R120" s="42"/>
      <c r="S120" s="42"/>
      <c r="T120" s="42"/>
      <c r="U120" s="42"/>
      <c r="V120" s="42"/>
      <c r="W120" s="42"/>
      <c r="X120" s="42"/>
      <c r="Y120" s="42"/>
      <c r="Z120" s="42"/>
    </row>
    <row r="121" spans="1:26" ht="15.75" customHeight="1">
      <c r="A121" s="43">
        <v>123</v>
      </c>
      <c r="B121" s="44"/>
      <c r="C121" s="50"/>
      <c r="D121" s="51"/>
      <c r="E121" s="52"/>
      <c r="F121" s="53"/>
      <c r="G121" s="42"/>
      <c r="H121" s="42"/>
      <c r="I121" s="42"/>
      <c r="J121" s="42"/>
      <c r="K121" s="42"/>
      <c r="L121" s="42"/>
      <c r="M121" s="42"/>
      <c r="N121" s="42"/>
      <c r="O121" s="42"/>
      <c r="P121" s="42"/>
      <c r="Q121" s="42"/>
      <c r="R121" s="42"/>
      <c r="S121" s="42"/>
      <c r="T121" s="42"/>
      <c r="U121" s="42"/>
      <c r="V121" s="42"/>
      <c r="W121" s="42"/>
      <c r="X121" s="42"/>
      <c r="Y121" s="42"/>
      <c r="Z121" s="42"/>
    </row>
    <row r="122" spans="1:26" ht="15.75" customHeight="1">
      <c r="A122" s="43">
        <v>124</v>
      </c>
      <c r="B122" s="44"/>
      <c r="C122" s="50"/>
      <c r="D122" s="51"/>
      <c r="E122" s="52"/>
      <c r="F122" s="53"/>
      <c r="G122" s="42"/>
      <c r="H122" s="42"/>
      <c r="I122" s="42"/>
      <c r="J122" s="42"/>
      <c r="K122" s="42"/>
      <c r="L122" s="42"/>
      <c r="M122" s="42"/>
      <c r="N122" s="42"/>
      <c r="O122" s="42"/>
      <c r="P122" s="42"/>
      <c r="Q122" s="42"/>
      <c r="R122" s="42"/>
      <c r="S122" s="42"/>
      <c r="T122" s="42"/>
      <c r="U122" s="42"/>
      <c r="V122" s="42"/>
      <c r="W122" s="42"/>
      <c r="X122" s="42"/>
      <c r="Y122" s="42"/>
      <c r="Z122" s="42"/>
    </row>
    <row r="123" spans="1:26" ht="15.75" customHeight="1">
      <c r="A123" s="43">
        <v>125</v>
      </c>
      <c r="B123" s="44"/>
      <c r="C123" s="50"/>
      <c r="D123" s="51"/>
      <c r="E123" s="52"/>
      <c r="F123" s="53"/>
      <c r="G123" s="42"/>
      <c r="H123" s="42"/>
      <c r="I123" s="42"/>
      <c r="J123" s="42"/>
      <c r="K123" s="42"/>
      <c r="L123" s="42"/>
      <c r="M123" s="42"/>
      <c r="N123" s="42"/>
      <c r="O123" s="42"/>
      <c r="P123" s="42"/>
      <c r="Q123" s="42"/>
      <c r="R123" s="42"/>
      <c r="S123" s="42"/>
      <c r="T123" s="42"/>
      <c r="U123" s="42"/>
      <c r="V123" s="42"/>
      <c r="W123" s="42"/>
      <c r="X123" s="42"/>
      <c r="Y123" s="42"/>
      <c r="Z123" s="42"/>
    </row>
    <row r="124" spans="1:26" ht="15.75" customHeight="1">
      <c r="A124" s="43">
        <v>126</v>
      </c>
      <c r="B124" s="44"/>
      <c r="C124" s="50"/>
      <c r="D124" s="51"/>
      <c r="E124" s="52"/>
      <c r="F124" s="53"/>
      <c r="G124" s="42"/>
      <c r="H124" s="42"/>
      <c r="I124" s="42"/>
      <c r="J124" s="42"/>
      <c r="K124" s="42"/>
      <c r="L124" s="42"/>
      <c r="M124" s="42"/>
      <c r="N124" s="42"/>
      <c r="O124" s="42"/>
      <c r="P124" s="42"/>
      <c r="Q124" s="42"/>
      <c r="R124" s="42"/>
      <c r="S124" s="42"/>
      <c r="T124" s="42"/>
      <c r="U124" s="42"/>
      <c r="V124" s="42"/>
      <c r="W124" s="42"/>
      <c r="X124" s="42"/>
      <c r="Y124" s="42"/>
      <c r="Z124" s="42"/>
    </row>
    <row r="125" spans="1:26" ht="15.75" customHeight="1">
      <c r="A125" s="43">
        <v>127</v>
      </c>
      <c r="B125" s="44"/>
      <c r="C125" s="50"/>
      <c r="D125" s="51"/>
      <c r="E125" s="52"/>
      <c r="F125" s="53"/>
      <c r="G125" s="42"/>
      <c r="H125" s="42"/>
      <c r="I125" s="42"/>
      <c r="J125" s="42"/>
      <c r="K125" s="42"/>
      <c r="L125" s="42"/>
      <c r="M125" s="42"/>
      <c r="N125" s="42"/>
      <c r="O125" s="42"/>
      <c r="P125" s="42"/>
      <c r="Q125" s="42"/>
      <c r="R125" s="42"/>
      <c r="S125" s="42"/>
      <c r="T125" s="42"/>
      <c r="U125" s="42"/>
      <c r="V125" s="42"/>
      <c r="W125" s="42"/>
      <c r="X125" s="42"/>
      <c r="Y125" s="42"/>
      <c r="Z125" s="42"/>
    </row>
    <row r="126" spans="1:26" ht="15.75" customHeight="1">
      <c r="A126" s="43">
        <v>128</v>
      </c>
      <c r="B126" s="44"/>
      <c r="C126" s="50"/>
      <c r="D126" s="51"/>
      <c r="E126" s="52"/>
      <c r="F126" s="53"/>
      <c r="G126" s="42"/>
      <c r="H126" s="42"/>
      <c r="I126" s="42"/>
      <c r="J126" s="42"/>
      <c r="K126" s="42"/>
      <c r="L126" s="42"/>
      <c r="M126" s="42"/>
      <c r="N126" s="42"/>
      <c r="O126" s="42"/>
      <c r="P126" s="42"/>
      <c r="Q126" s="42"/>
      <c r="R126" s="42"/>
      <c r="S126" s="42"/>
      <c r="T126" s="42"/>
      <c r="U126" s="42"/>
      <c r="V126" s="42"/>
      <c r="W126" s="42"/>
      <c r="X126" s="42"/>
      <c r="Y126" s="42"/>
      <c r="Z126" s="42"/>
    </row>
    <row r="127" spans="1:26" ht="15.75" customHeight="1">
      <c r="A127" s="43">
        <v>129</v>
      </c>
      <c r="B127" s="44"/>
      <c r="C127" s="50"/>
      <c r="D127" s="51"/>
      <c r="E127" s="52"/>
      <c r="F127" s="53"/>
      <c r="G127" s="42"/>
      <c r="H127" s="42"/>
      <c r="I127" s="42"/>
      <c r="J127" s="42"/>
      <c r="K127" s="42"/>
      <c r="L127" s="42"/>
      <c r="M127" s="42"/>
      <c r="N127" s="42"/>
      <c r="O127" s="42"/>
      <c r="P127" s="42"/>
      <c r="Q127" s="42"/>
      <c r="R127" s="42"/>
      <c r="S127" s="42"/>
      <c r="T127" s="42"/>
      <c r="U127" s="42"/>
      <c r="V127" s="42"/>
      <c r="W127" s="42"/>
      <c r="X127" s="42"/>
      <c r="Y127" s="42"/>
      <c r="Z127" s="42"/>
    </row>
    <row r="128" spans="1:26" ht="15.75" customHeight="1">
      <c r="A128" s="43">
        <v>130</v>
      </c>
      <c r="B128" s="44"/>
      <c r="C128" s="50"/>
      <c r="D128" s="51"/>
      <c r="E128" s="52"/>
      <c r="F128" s="53"/>
      <c r="G128" s="42"/>
      <c r="H128" s="42"/>
      <c r="I128" s="42"/>
      <c r="J128" s="42"/>
      <c r="K128" s="42"/>
      <c r="L128" s="42"/>
      <c r="M128" s="42"/>
      <c r="N128" s="42"/>
      <c r="O128" s="42"/>
      <c r="P128" s="42"/>
      <c r="Q128" s="42"/>
      <c r="R128" s="42"/>
      <c r="S128" s="42"/>
      <c r="T128" s="42"/>
      <c r="U128" s="42"/>
      <c r="V128" s="42"/>
      <c r="W128" s="42"/>
      <c r="X128" s="42"/>
      <c r="Y128" s="42"/>
      <c r="Z128" s="42"/>
    </row>
    <row r="129" spans="1:26" ht="15.75" customHeight="1">
      <c r="A129" s="43">
        <v>131</v>
      </c>
      <c r="B129" s="44"/>
      <c r="C129" s="50"/>
      <c r="D129" s="51"/>
      <c r="E129" s="52"/>
      <c r="F129" s="53"/>
      <c r="G129" s="42"/>
      <c r="H129" s="42"/>
      <c r="I129" s="42"/>
      <c r="J129" s="42"/>
      <c r="K129" s="42"/>
      <c r="L129" s="42"/>
      <c r="M129" s="42"/>
      <c r="N129" s="42"/>
      <c r="O129" s="42"/>
      <c r="P129" s="42"/>
      <c r="Q129" s="42"/>
      <c r="R129" s="42"/>
      <c r="S129" s="42"/>
      <c r="T129" s="42"/>
      <c r="U129" s="42"/>
      <c r="V129" s="42"/>
      <c r="W129" s="42"/>
      <c r="X129" s="42"/>
      <c r="Y129" s="42"/>
      <c r="Z129" s="42"/>
    </row>
    <row r="130" spans="1:26" ht="15.75" customHeight="1">
      <c r="A130" s="43">
        <v>132</v>
      </c>
      <c r="B130" s="44"/>
      <c r="C130" s="50"/>
      <c r="D130" s="51"/>
      <c r="E130" s="52"/>
      <c r="F130" s="53"/>
      <c r="G130" s="42"/>
      <c r="H130" s="42"/>
      <c r="I130" s="42"/>
      <c r="J130" s="42"/>
      <c r="K130" s="42"/>
      <c r="L130" s="42"/>
      <c r="M130" s="42"/>
      <c r="N130" s="42"/>
      <c r="O130" s="42"/>
      <c r="P130" s="42"/>
      <c r="Q130" s="42"/>
      <c r="R130" s="42"/>
      <c r="S130" s="42"/>
      <c r="T130" s="42"/>
      <c r="U130" s="42"/>
      <c r="V130" s="42"/>
      <c r="W130" s="42"/>
      <c r="X130" s="42"/>
      <c r="Y130" s="42"/>
      <c r="Z130" s="42"/>
    </row>
    <row r="131" spans="1:26" ht="15.75" customHeight="1">
      <c r="A131" s="43">
        <v>133</v>
      </c>
      <c r="B131" s="44"/>
      <c r="C131" s="50"/>
      <c r="D131" s="51"/>
      <c r="E131" s="52"/>
      <c r="F131" s="53"/>
      <c r="G131" s="42"/>
      <c r="H131" s="42"/>
      <c r="I131" s="42"/>
      <c r="J131" s="42"/>
      <c r="K131" s="42"/>
      <c r="L131" s="42"/>
      <c r="M131" s="42"/>
      <c r="N131" s="42"/>
      <c r="O131" s="42"/>
      <c r="P131" s="42"/>
      <c r="Q131" s="42"/>
      <c r="R131" s="42"/>
      <c r="S131" s="42"/>
      <c r="T131" s="42"/>
      <c r="U131" s="42"/>
      <c r="V131" s="42"/>
      <c r="W131" s="42"/>
      <c r="X131" s="42"/>
      <c r="Y131" s="42"/>
      <c r="Z131" s="42"/>
    </row>
    <row r="132" spans="1:26" ht="15.75" customHeight="1">
      <c r="A132" s="43">
        <v>134</v>
      </c>
      <c r="B132" s="44"/>
      <c r="C132" s="50"/>
      <c r="D132" s="51"/>
      <c r="E132" s="52"/>
      <c r="F132" s="53"/>
      <c r="G132" s="42"/>
      <c r="H132" s="42"/>
      <c r="I132" s="42"/>
      <c r="J132" s="42"/>
      <c r="K132" s="42"/>
      <c r="L132" s="42"/>
      <c r="M132" s="42"/>
      <c r="N132" s="42"/>
      <c r="O132" s="42"/>
      <c r="P132" s="42"/>
      <c r="Q132" s="42"/>
      <c r="R132" s="42"/>
      <c r="S132" s="42"/>
      <c r="T132" s="42"/>
      <c r="U132" s="42"/>
      <c r="V132" s="42"/>
      <c r="W132" s="42"/>
      <c r="X132" s="42"/>
      <c r="Y132" s="42"/>
      <c r="Z132" s="42"/>
    </row>
    <row r="133" spans="1:26" ht="15.75" customHeight="1">
      <c r="A133" s="43">
        <v>135</v>
      </c>
      <c r="B133" s="44"/>
      <c r="C133" s="50"/>
      <c r="D133" s="51"/>
      <c r="E133" s="52"/>
      <c r="F133" s="53"/>
      <c r="G133" s="42"/>
      <c r="H133" s="42"/>
      <c r="I133" s="42"/>
      <c r="J133" s="42"/>
      <c r="K133" s="42"/>
      <c r="L133" s="42"/>
      <c r="M133" s="42"/>
      <c r="N133" s="42"/>
      <c r="O133" s="42"/>
      <c r="P133" s="42"/>
      <c r="Q133" s="42"/>
      <c r="R133" s="42"/>
      <c r="S133" s="42"/>
      <c r="T133" s="42"/>
      <c r="U133" s="42"/>
      <c r="V133" s="42"/>
      <c r="W133" s="42"/>
      <c r="X133" s="42"/>
      <c r="Y133" s="42"/>
      <c r="Z133" s="42"/>
    </row>
    <row r="134" spans="1:26" ht="15.75" customHeight="1">
      <c r="A134" s="43">
        <v>136</v>
      </c>
      <c r="B134" s="44"/>
      <c r="C134" s="50"/>
      <c r="D134" s="51"/>
      <c r="E134" s="52"/>
      <c r="F134" s="53"/>
      <c r="G134" s="42"/>
      <c r="H134" s="42"/>
      <c r="I134" s="42"/>
      <c r="J134" s="42"/>
      <c r="K134" s="42"/>
      <c r="L134" s="42"/>
      <c r="M134" s="42"/>
      <c r="N134" s="42"/>
      <c r="O134" s="42"/>
      <c r="P134" s="42"/>
      <c r="Q134" s="42"/>
      <c r="R134" s="42"/>
      <c r="S134" s="42"/>
      <c r="T134" s="42"/>
      <c r="U134" s="42"/>
      <c r="V134" s="42"/>
      <c r="W134" s="42"/>
      <c r="X134" s="42"/>
      <c r="Y134" s="42"/>
      <c r="Z134" s="42"/>
    </row>
    <row r="135" spans="1:26" ht="15.75" customHeight="1">
      <c r="A135" s="43">
        <v>137</v>
      </c>
      <c r="B135" s="44"/>
      <c r="C135" s="50"/>
      <c r="D135" s="51"/>
      <c r="E135" s="52"/>
      <c r="F135" s="53"/>
      <c r="G135" s="42"/>
      <c r="H135" s="42"/>
      <c r="I135" s="42"/>
      <c r="J135" s="42"/>
      <c r="K135" s="42"/>
      <c r="L135" s="42"/>
      <c r="M135" s="42"/>
      <c r="N135" s="42"/>
      <c r="O135" s="42"/>
      <c r="P135" s="42"/>
      <c r="Q135" s="42"/>
      <c r="R135" s="42"/>
      <c r="S135" s="42"/>
      <c r="T135" s="42"/>
      <c r="U135" s="42"/>
      <c r="V135" s="42"/>
      <c r="W135" s="42"/>
      <c r="X135" s="42"/>
      <c r="Y135" s="42"/>
      <c r="Z135" s="42"/>
    </row>
    <row r="136" spans="1:26" ht="15.75" customHeight="1">
      <c r="A136" s="43">
        <v>138</v>
      </c>
      <c r="B136" s="44"/>
      <c r="C136" s="50"/>
      <c r="D136" s="51"/>
      <c r="E136" s="52"/>
      <c r="F136" s="53"/>
      <c r="G136" s="42"/>
      <c r="H136" s="42"/>
      <c r="I136" s="42"/>
      <c r="J136" s="42"/>
      <c r="K136" s="42"/>
      <c r="L136" s="42"/>
      <c r="M136" s="42"/>
      <c r="N136" s="42"/>
      <c r="O136" s="42"/>
      <c r="P136" s="42"/>
      <c r="Q136" s="42"/>
      <c r="R136" s="42"/>
      <c r="S136" s="42"/>
      <c r="T136" s="42"/>
      <c r="U136" s="42"/>
      <c r="V136" s="42"/>
      <c r="W136" s="42"/>
      <c r="X136" s="42"/>
      <c r="Y136" s="42"/>
      <c r="Z136" s="42"/>
    </row>
    <row r="137" spans="1:26" ht="15.75" customHeight="1">
      <c r="A137" s="43">
        <v>139</v>
      </c>
      <c r="B137" s="44"/>
      <c r="C137" s="50"/>
      <c r="D137" s="51"/>
      <c r="E137" s="52"/>
      <c r="F137" s="53"/>
      <c r="G137" s="42"/>
      <c r="H137" s="42"/>
      <c r="I137" s="42"/>
      <c r="J137" s="42"/>
      <c r="K137" s="42"/>
      <c r="L137" s="42"/>
      <c r="M137" s="42"/>
      <c r="N137" s="42"/>
      <c r="O137" s="42"/>
      <c r="P137" s="42"/>
      <c r="Q137" s="42"/>
      <c r="R137" s="42"/>
      <c r="S137" s="42"/>
      <c r="T137" s="42"/>
      <c r="U137" s="42"/>
      <c r="V137" s="42"/>
      <c r="W137" s="42"/>
      <c r="X137" s="42"/>
      <c r="Y137" s="42"/>
      <c r="Z137" s="42"/>
    </row>
    <row r="138" spans="1:26" ht="15.75" customHeight="1">
      <c r="A138" s="43">
        <v>140</v>
      </c>
      <c r="B138" s="44"/>
      <c r="C138" s="50"/>
      <c r="D138" s="51"/>
      <c r="E138" s="52"/>
      <c r="F138" s="53"/>
      <c r="G138" s="42"/>
      <c r="H138" s="42"/>
      <c r="I138" s="42"/>
      <c r="J138" s="42"/>
      <c r="K138" s="42"/>
      <c r="L138" s="42"/>
      <c r="M138" s="42"/>
      <c r="N138" s="42"/>
      <c r="O138" s="42"/>
      <c r="P138" s="42"/>
      <c r="Q138" s="42"/>
      <c r="R138" s="42"/>
      <c r="S138" s="42"/>
      <c r="T138" s="42"/>
      <c r="U138" s="42"/>
      <c r="V138" s="42"/>
      <c r="W138" s="42"/>
      <c r="X138" s="42"/>
      <c r="Y138" s="42"/>
      <c r="Z138" s="42"/>
    </row>
    <row r="139" spans="1:26" ht="15.75" customHeight="1">
      <c r="A139" s="43">
        <v>141</v>
      </c>
      <c r="B139" s="44"/>
      <c r="C139" s="50"/>
      <c r="D139" s="51"/>
      <c r="E139" s="52"/>
      <c r="F139" s="53"/>
      <c r="G139" s="42"/>
      <c r="H139" s="42"/>
      <c r="I139" s="42"/>
      <c r="J139" s="42"/>
      <c r="K139" s="42"/>
      <c r="L139" s="42"/>
      <c r="M139" s="42"/>
      <c r="N139" s="42"/>
      <c r="O139" s="42"/>
      <c r="P139" s="42"/>
      <c r="Q139" s="42"/>
      <c r="R139" s="42"/>
      <c r="S139" s="42"/>
      <c r="T139" s="42"/>
      <c r="U139" s="42"/>
      <c r="V139" s="42"/>
      <c r="W139" s="42"/>
      <c r="X139" s="42"/>
      <c r="Y139" s="42"/>
      <c r="Z139" s="42"/>
    </row>
    <row r="140" spans="1:26" ht="15.75" customHeight="1">
      <c r="A140" s="43">
        <v>142</v>
      </c>
      <c r="B140" s="44"/>
      <c r="C140" s="50"/>
      <c r="D140" s="51"/>
      <c r="E140" s="52"/>
      <c r="F140" s="53"/>
      <c r="G140" s="42"/>
      <c r="H140" s="42"/>
      <c r="I140" s="42"/>
      <c r="J140" s="42"/>
      <c r="K140" s="42"/>
      <c r="L140" s="42"/>
      <c r="M140" s="42"/>
      <c r="N140" s="42"/>
      <c r="O140" s="42"/>
      <c r="P140" s="42"/>
      <c r="Q140" s="42"/>
      <c r="R140" s="42"/>
      <c r="S140" s="42"/>
      <c r="T140" s="42"/>
      <c r="U140" s="42"/>
      <c r="V140" s="42"/>
      <c r="W140" s="42"/>
      <c r="X140" s="42"/>
      <c r="Y140" s="42"/>
      <c r="Z140" s="42"/>
    </row>
    <row r="141" spans="1:26" ht="15.75" customHeight="1">
      <c r="A141" s="43">
        <v>143</v>
      </c>
      <c r="B141" s="44"/>
      <c r="C141" s="50"/>
      <c r="D141" s="51"/>
      <c r="E141" s="52"/>
      <c r="F141" s="53"/>
      <c r="G141" s="42"/>
      <c r="H141" s="42"/>
      <c r="I141" s="42"/>
      <c r="J141" s="42"/>
      <c r="K141" s="42"/>
      <c r="L141" s="42"/>
      <c r="M141" s="42"/>
      <c r="N141" s="42"/>
      <c r="O141" s="42"/>
      <c r="P141" s="42"/>
      <c r="Q141" s="42"/>
      <c r="R141" s="42"/>
      <c r="S141" s="42"/>
      <c r="T141" s="42"/>
      <c r="U141" s="42"/>
      <c r="V141" s="42"/>
      <c r="W141" s="42"/>
      <c r="X141" s="42"/>
      <c r="Y141" s="42"/>
      <c r="Z141" s="42"/>
    </row>
    <row r="142" spans="1:26" ht="15.75" customHeight="1">
      <c r="A142" s="43">
        <v>144</v>
      </c>
      <c r="B142" s="44"/>
      <c r="C142" s="50"/>
      <c r="D142" s="51"/>
      <c r="E142" s="52"/>
      <c r="F142" s="53"/>
      <c r="G142" s="42"/>
      <c r="H142" s="42"/>
      <c r="I142" s="42"/>
      <c r="J142" s="42"/>
      <c r="K142" s="42"/>
      <c r="L142" s="42"/>
      <c r="M142" s="42"/>
      <c r="N142" s="42"/>
      <c r="O142" s="42"/>
      <c r="P142" s="42"/>
      <c r="Q142" s="42"/>
      <c r="R142" s="42"/>
      <c r="S142" s="42"/>
      <c r="T142" s="42"/>
      <c r="U142" s="42"/>
      <c r="V142" s="42"/>
      <c r="W142" s="42"/>
      <c r="X142" s="42"/>
      <c r="Y142" s="42"/>
      <c r="Z142" s="42"/>
    </row>
    <row r="143" spans="1:26" ht="15.75" customHeight="1">
      <c r="A143" s="43">
        <v>145</v>
      </c>
      <c r="B143" s="44"/>
      <c r="C143" s="50"/>
      <c r="D143" s="51"/>
      <c r="E143" s="52"/>
      <c r="F143" s="53"/>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c r="A144" s="43">
        <v>146</v>
      </c>
      <c r="B144" s="44"/>
      <c r="C144" s="50"/>
      <c r="D144" s="51"/>
      <c r="E144" s="52"/>
      <c r="F144" s="53"/>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c r="A145" s="43">
        <v>147</v>
      </c>
      <c r="B145" s="44"/>
      <c r="C145" s="50"/>
      <c r="D145" s="51"/>
      <c r="E145" s="52"/>
      <c r="F145" s="53"/>
      <c r="G145" s="42"/>
      <c r="H145" s="42"/>
      <c r="I145" s="42"/>
      <c r="J145" s="42"/>
      <c r="K145" s="42"/>
      <c r="L145" s="42"/>
      <c r="M145" s="42"/>
      <c r="N145" s="42"/>
      <c r="O145" s="42"/>
      <c r="P145" s="42"/>
      <c r="Q145" s="42"/>
      <c r="R145" s="42"/>
      <c r="S145" s="42"/>
      <c r="T145" s="42"/>
      <c r="U145" s="42"/>
      <c r="V145" s="42"/>
      <c r="W145" s="42"/>
      <c r="X145" s="42"/>
      <c r="Y145" s="42"/>
      <c r="Z145" s="42"/>
    </row>
    <row r="146" spans="1:26" ht="15.75" customHeight="1">
      <c r="A146" s="43">
        <v>148</v>
      </c>
      <c r="B146" s="44"/>
      <c r="C146" s="50"/>
      <c r="D146" s="51"/>
      <c r="E146" s="52"/>
      <c r="F146" s="53"/>
      <c r="G146" s="42"/>
      <c r="H146" s="42"/>
      <c r="I146" s="42"/>
      <c r="J146" s="42"/>
      <c r="K146" s="42"/>
      <c r="L146" s="42"/>
      <c r="M146" s="42"/>
      <c r="N146" s="42"/>
      <c r="O146" s="42"/>
      <c r="P146" s="42"/>
      <c r="Q146" s="42"/>
      <c r="R146" s="42"/>
      <c r="S146" s="42"/>
      <c r="T146" s="42"/>
      <c r="U146" s="42"/>
      <c r="V146" s="42"/>
      <c r="W146" s="42"/>
      <c r="X146" s="42"/>
      <c r="Y146" s="42"/>
      <c r="Z146" s="42"/>
    </row>
    <row r="147" spans="1:26" ht="15.75" customHeight="1">
      <c r="A147" s="43">
        <v>149</v>
      </c>
      <c r="B147" s="44"/>
      <c r="C147" s="50"/>
      <c r="D147" s="51"/>
      <c r="E147" s="52"/>
      <c r="F147" s="53"/>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c r="A148" s="43">
        <v>150</v>
      </c>
      <c r="B148" s="44"/>
      <c r="C148" s="50"/>
      <c r="D148" s="51"/>
      <c r="E148" s="52"/>
      <c r="F148" s="53"/>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c r="A149" s="43">
        <v>151</v>
      </c>
      <c r="B149" s="44"/>
      <c r="C149" s="50"/>
      <c r="D149" s="51"/>
      <c r="E149" s="52"/>
      <c r="F149" s="53"/>
      <c r="G149" s="42"/>
      <c r="H149" s="42"/>
      <c r="I149" s="42"/>
      <c r="J149" s="42"/>
      <c r="K149" s="42"/>
      <c r="L149" s="42"/>
      <c r="M149" s="42"/>
      <c r="N149" s="42"/>
      <c r="O149" s="42"/>
      <c r="P149" s="42"/>
      <c r="Q149" s="42"/>
      <c r="R149" s="42"/>
      <c r="S149" s="42"/>
      <c r="T149" s="42"/>
      <c r="U149" s="42"/>
      <c r="V149" s="42"/>
      <c r="W149" s="42"/>
      <c r="X149" s="42"/>
      <c r="Y149" s="42"/>
      <c r="Z149" s="42"/>
    </row>
    <row r="150" spans="1:26" ht="15.75" customHeight="1">
      <c r="A150" s="43">
        <v>152</v>
      </c>
      <c r="B150" s="44"/>
      <c r="C150" s="50"/>
      <c r="D150" s="51"/>
      <c r="E150" s="52"/>
      <c r="F150" s="53"/>
      <c r="G150" s="42"/>
      <c r="H150" s="42"/>
      <c r="I150" s="42"/>
      <c r="J150" s="42"/>
      <c r="K150" s="42"/>
      <c r="L150" s="42"/>
      <c r="M150" s="42"/>
      <c r="N150" s="42"/>
      <c r="O150" s="42"/>
      <c r="P150" s="42"/>
      <c r="Q150" s="42"/>
      <c r="R150" s="42"/>
      <c r="S150" s="42"/>
      <c r="T150" s="42"/>
      <c r="U150" s="42"/>
      <c r="V150" s="42"/>
      <c r="W150" s="42"/>
      <c r="X150" s="42"/>
      <c r="Y150" s="42"/>
      <c r="Z150" s="42"/>
    </row>
    <row r="151" spans="1:26" ht="15.75" customHeight="1">
      <c r="A151" s="43">
        <v>153</v>
      </c>
      <c r="B151" s="44"/>
      <c r="C151" s="50"/>
      <c r="D151" s="51"/>
      <c r="E151" s="52"/>
      <c r="F151" s="53"/>
      <c r="G151" s="42"/>
      <c r="H151" s="42"/>
      <c r="I151" s="42"/>
      <c r="J151" s="42"/>
      <c r="K151" s="42"/>
      <c r="L151" s="42"/>
      <c r="M151" s="42"/>
      <c r="N151" s="42"/>
      <c r="O151" s="42"/>
      <c r="P151" s="42"/>
      <c r="Q151" s="42"/>
      <c r="R151" s="42"/>
      <c r="S151" s="42"/>
      <c r="T151" s="42"/>
      <c r="U151" s="42"/>
      <c r="V151" s="42"/>
      <c r="W151" s="42"/>
      <c r="X151" s="42"/>
      <c r="Y151" s="42"/>
      <c r="Z151" s="42"/>
    </row>
    <row r="152" spans="1:26" ht="15.75" customHeight="1">
      <c r="A152" s="43">
        <v>154</v>
      </c>
      <c r="B152" s="44"/>
      <c r="C152" s="50"/>
      <c r="D152" s="51"/>
      <c r="E152" s="52"/>
      <c r="F152" s="53"/>
      <c r="G152" s="42"/>
      <c r="H152" s="42"/>
      <c r="I152" s="42"/>
      <c r="J152" s="42"/>
      <c r="K152" s="42"/>
      <c r="L152" s="42"/>
      <c r="M152" s="42"/>
      <c r="N152" s="42"/>
      <c r="O152" s="42"/>
      <c r="P152" s="42"/>
      <c r="Q152" s="42"/>
      <c r="R152" s="42"/>
      <c r="S152" s="42"/>
      <c r="T152" s="42"/>
      <c r="U152" s="42"/>
      <c r="V152" s="42"/>
      <c r="W152" s="42"/>
      <c r="X152" s="42"/>
      <c r="Y152" s="42"/>
      <c r="Z152" s="42"/>
    </row>
    <row r="153" spans="1:26" ht="15.75" customHeight="1">
      <c r="A153" s="43">
        <v>155</v>
      </c>
      <c r="B153" s="44"/>
      <c r="C153" s="50"/>
      <c r="D153" s="51"/>
      <c r="E153" s="52"/>
      <c r="F153" s="53"/>
      <c r="G153" s="42"/>
      <c r="H153" s="42"/>
      <c r="I153" s="42"/>
      <c r="J153" s="42"/>
      <c r="K153" s="42"/>
      <c r="L153" s="42"/>
      <c r="M153" s="42"/>
      <c r="N153" s="42"/>
      <c r="O153" s="42"/>
      <c r="P153" s="42"/>
      <c r="Q153" s="42"/>
      <c r="R153" s="42"/>
      <c r="S153" s="42"/>
      <c r="T153" s="42"/>
      <c r="U153" s="42"/>
      <c r="V153" s="42"/>
      <c r="W153" s="42"/>
      <c r="X153" s="42"/>
      <c r="Y153" s="42"/>
      <c r="Z153" s="42"/>
    </row>
    <row r="154" spans="1:26" ht="15.75" customHeight="1">
      <c r="A154" s="43">
        <v>156</v>
      </c>
      <c r="B154" s="44"/>
      <c r="C154" s="50"/>
      <c r="D154" s="51"/>
      <c r="E154" s="52"/>
      <c r="F154" s="53"/>
      <c r="G154" s="42"/>
      <c r="H154" s="42"/>
      <c r="I154" s="42"/>
      <c r="J154" s="42"/>
      <c r="K154" s="42"/>
      <c r="L154" s="42"/>
      <c r="M154" s="42"/>
      <c r="N154" s="42"/>
      <c r="O154" s="42"/>
      <c r="P154" s="42"/>
      <c r="Q154" s="42"/>
      <c r="R154" s="42"/>
      <c r="S154" s="42"/>
      <c r="T154" s="42"/>
      <c r="U154" s="42"/>
      <c r="V154" s="42"/>
      <c r="W154" s="42"/>
      <c r="X154" s="42"/>
      <c r="Y154" s="42"/>
      <c r="Z154" s="42"/>
    </row>
    <row r="155" spans="1:26" ht="15.75" customHeight="1">
      <c r="A155" s="43">
        <v>157</v>
      </c>
      <c r="B155" s="44"/>
      <c r="C155" s="50"/>
      <c r="D155" s="51"/>
      <c r="E155" s="52"/>
      <c r="F155" s="53"/>
      <c r="G155" s="42"/>
      <c r="H155" s="42"/>
      <c r="I155" s="42"/>
      <c r="J155" s="42"/>
      <c r="K155" s="42"/>
      <c r="L155" s="42"/>
      <c r="M155" s="42"/>
      <c r="N155" s="42"/>
      <c r="O155" s="42"/>
      <c r="P155" s="42"/>
      <c r="Q155" s="42"/>
      <c r="R155" s="42"/>
      <c r="S155" s="42"/>
      <c r="T155" s="42"/>
      <c r="U155" s="42"/>
      <c r="V155" s="42"/>
      <c r="W155" s="42"/>
      <c r="X155" s="42"/>
      <c r="Y155" s="42"/>
      <c r="Z155" s="42"/>
    </row>
    <row r="156" spans="1:26" ht="15.75" customHeight="1">
      <c r="A156" s="43">
        <v>158</v>
      </c>
      <c r="B156" s="44"/>
      <c r="C156" s="50"/>
      <c r="D156" s="51"/>
      <c r="E156" s="52"/>
      <c r="F156" s="53"/>
      <c r="G156" s="42"/>
      <c r="H156" s="42"/>
      <c r="I156" s="42"/>
      <c r="J156" s="42"/>
      <c r="K156" s="42"/>
      <c r="L156" s="42"/>
      <c r="M156" s="42"/>
      <c r="N156" s="42"/>
      <c r="O156" s="42"/>
      <c r="P156" s="42"/>
      <c r="Q156" s="42"/>
      <c r="R156" s="42"/>
      <c r="S156" s="42"/>
      <c r="T156" s="42"/>
      <c r="U156" s="42"/>
      <c r="V156" s="42"/>
      <c r="W156" s="42"/>
      <c r="X156" s="42"/>
      <c r="Y156" s="42"/>
      <c r="Z156" s="42"/>
    </row>
    <row r="157" spans="1:26" ht="15.75" customHeight="1">
      <c r="A157" s="43">
        <v>159</v>
      </c>
      <c r="B157" s="44"/>
      <c r="C157" s="50"/>
      <c r="D157" s="51"/>
      <c r="E157" s="52"/>
      <c r="F157" s="53"/>
      <c r="G157" s="42"/>
      <c r="H157" s="42"/>
      <c r="I157" s="42"/>
      <c r="J157" s="42"/>
      <c r="K157" s="42"/>
      <c r="L157" s="42"/>
      <c r="M157" s="42"/>
      <c r="N157" s="42"/>
      <c r="O157" s="42"/>
      <c r="P157" s="42"/>
      <c r="Q157" s="42"/>
      <c r="R157" s="42"/>
      <c r="S157" s="42"/>
      <c r="T157" s="42"/>
      <c r="U157" s="42"/>
      <c r="V157" s="42"/>
      <c r="W157" s="42"/>
      <c r="X157" s="42"/>
      <c r="Y157" s="42"/>
      <c r="Z157" s="42"/>
    </row>
    <row r="158" spans="1:26" ht="15.75" customHeight="1">
      <c r="A158" s="43">
        <v>160</v>
      </c>
      <c r="B158" s="44"/>
      <c r="C158" s="50"/>
      <c r="D158" s="51"/>
      <c r="E158" s="52"/>
      <c r="F158" s="53"/>
      <c r="G158" s="42"/>
      <c r="H158" s="42"/>
      <c r="I158" s="42"/>
      <c r="J158" s="42"/>
      <c r="K158" s="42"/>
      <c r="L158" s="42"/>
      <c r="M158" s="42"/>
      <c r="N158" s="42"/>
      <c r="O158" s="42"/>
      <c r="P158" s="42"/>
      <c r="Q158" s="42"/>
      <c r="R158" s="42"/>
      <c r="S158" s="42"/>
      <c r="T158" s="42"/>
      <c r="U158" s="42"/>
      <c r="V158" s="42"/>
      <c r="W158" s="42"/>
      <c r="X158" s="42"/>
      <c r="Y158" s="42"/>
      <c r="Z158" s="42"/>
    </row>
    <row r="159" spans="1:26" ht="15.75" customHeight="1">
      <c r="A159" s="43">
        <v>161</v>
      </c>
      <c r="B159" s="44"/>
      <c r="C159" s="50"/>
      <c r="D159" s="51"/>
      <c r="E159" s="52"/>
      <c r="F159" s="53"/>
      <c r="G159" s="42"/>
      <c r="H159" s="42"/>
      <c r="I159" s="42"/>
      <c r="J159" s="42"/>
      <c r="K159" s="42"/>
      <c r="L159" s="42"/>
      <c r="M159" s="42"/>
      <c r="N159" s="42"/>
      <c r="O159" s="42"/>
      <c r="P159" s="42"/>
      <c r="Q159" s="42"/>
      <c r="R159" s="42"/>
      <c r="S159" s="42"/>
      <c r="T159" s="42"/>
      <c r="U159" s="42"/>
      <c r="V159" s="42"/>
      <c r="W159" s="42"/>
      <c r="X159" s="42"/>
      <c r="Y159" s="42"/>
      <c r="Z159" s="42"/>
    </row>
    <row r="160" spans="1:26" ht="15.75" customHeight="1">
      <c r="A160" s="43">
        <v>162</v>
      </c>
      <c r="B160" s="44"/>
      <c r="C160" s="50"/>
      <c r="D160" s="51"/>
      <c r="E160" s="52"/>
      <c r="F160" s="53"/>
      <c r="G160" s="42"/>
      <c r="H160" s="42"/>
      <c r="I160" s="42"/>
      <c r="J160" s="42"/>
      <c r="K160" s="42"/>
      <c r="L160" s="42"/>
      <c r="M160" s="42"/>
      <c r="N160" s="42"/>
      <c r="O160" s="42"/>
      <c r="P160" s="42"/>
      <c r="Q160" s="42"/>
      <c r="R160" s="42"/>
      <c r="S160" s="42"/>
      <c r="T160" s="42"/>
      <c r="U160" s="42"/>
      <c r="V160" s="42"/>
      <c r="W160" s="42"/>
      <c r="X160" s="42"/>
      <c r="Y160" s="42"/>
      <c r="Z160" s="42"/>
    </row>
    <row r="161" spans="1:26" ht="15.75" customHeight="1">
      <c r="A161" s="43">
        <v>163</v>
      </c>
      <c r="B161" s="44"/>
      <c r="C161" s="50"/>
      <c r="D161" s="51"/>
      <c r="E161" s="52"/>
      <c r="F161" s="53"/>
      <c r="G161" s="42"/>
      <c r="H161" s="42"/>
      <c r="I161" s="42"/>
      <c r="J161" s="42"/>
      <c r="K161" s="42"/>
      <c r="L161" s="42"/>
      <c r="M161" s="42"/>
      <c r="N161" s="42"/>
      <c r="O161" s="42"/>
      <c r="P161" s="42"/>
      <c r="Q161" s="42"/>
      <c r="R161" s="42"/>
      <c r="S161" s="42"/>
      <c r="T161" s="42"/>
      <c r="U161" s="42"/>
      <c r="V161" s="42"/>
      <c r="W161" s="42"/>
      <c r="X161" s="42"/>
      <c r="Y161" s="42"/>
      <c r="Z161" s="42"/>
    </row>
    <row r="162" spans="1:26" ht="15.75" customHeight="1">
      <c r="A162" s="43">
        <v>164</v>
      </c>
      <c r="B162" s="44"/>
      <c r="C162" s="50"/>
      <c r="D162" s="51"/>
      <c r="E162" s="52"/>
      <c r="F162" s="53"/>
      <c r="G162" s="42"/>
      <c r="H162" s="42"/>
      <c r="I162" s="42"/>
      <c r="J162" s="42"/>
      <c r="K162" s="42"/>
      <c r="L162" s="42"/>
      <c r="M162" s="42"/>
      <c r="N162" s="42"/>
      <c r="O162" s="42"/>
      <c r="P162" s="42"/>
      <c r="Q162" s="42"/>
      <c r="R162" s="42"/>
      <c r="S162" s="42"/>
      <c r="T162" s="42"/>
      <c r="U162" s="42"/>
      <c r="V162" s="42"/>
      <c r="W162" s="42"/>
      <c r="X162" s="42"/>
      <c r="Y162" s="42"/>
      <c r="Z162" s="42"/>
    </row>
    <row r="163" spans="1:26" ht="15.75" customHeight="1">
      <c r="A163" s="43">
        <v>165</v>
      </c>
      <c r="B163" s="44"/>
      <c r="C163" s="50"/>
      <c r="D163" s="51"/>
      <c r="E163" s="52"/>
      <c r="F163" s="53"/>
      <c r="G163" s="42"/>
      <c r="H163" s="42"/>
      <c r="I163" s="42"/>
      <c r="J163" s="42"/>
      <c r="K163" s="42"/>
      <c r="L163" s="42"/>
      <c r="M163" s="42"/>
      <c r="N163" s="42"/>
      <c r="O163" s="42"/>
      <c r="P163" s="42"/>
      <c r="Q163" s="42"/>
      <c r="R163" s="42"/>
      <c r="S163" s="42"/>
      <c r="T163" s="42"/>
      <c r="U163" s="42"/>
      <c r="V163" s="42"/>
      <c r="W163" s="42"/>
      <c r="X163" s="42"/>
      <c r="Y163" s="42"/>
      <c r="Z163" s="42"/>
    </row>
    <row r="164" spans="1:26" ht="15.75" customHeight="1">
      <c r="A164" s="43">
        <v>166</v>
      </c>
      <c r="B164" s="44"/>
      <c r="C164" s="50"/>
      <c r="D164" s="51"/>
      <c r="E164" s="52"/>
      <c r="F164" s="53"/>
      <c r="G164" s="42"/>
      <c r="H164" s="42"/>
      <c r="I164" s="42"/>
      <c r="J164" s="42"/>
      <c r="K164" s="42"/>
      <c r="L164" s="42"/>
      <c r="M164" s="42"/>
      <c r="N164" s="42"/>
      <c r="O164" s="42"/>
      <c r="P164" s="42"/>
      <c r="Q164" s="42"/>
      <c r="R164" s="42"/>
      <c r="S164" s="42"/>
      <c r="T164" s="42"/>
      <c r="U164" s="42"/>
      <c r="V164" s="42"/>
      <c r="W164" s="42"/>
      <c r="X164" s="42"/>
      <c r="Y164" s="42"/>
      <c r="Z164" s="42"/>
    </row>
    <row r="165" spans="1:26" ht="15.75" customHeight="1">
      <c r="A165" s="43">
        <v>167</v>
      </c>
      <c r="B165" s="44"/>
      <c r="C165" s="50"/>
      <c r="D165" s="51"/>
      <c r="E165" s="52"/>
      <c r="F165" s="53"/>
      <c r="G165" s="42"/>
      <c r="H165" s="42"/>
      <c r="I165" s="42"/>
      <c r="J165" s="42"/>
      <c r="K165" s="42"/>
      <c r="L165" s="42"/>
      <c r="M165" s="42"/>
      <c r="N165" s="42"/>
      <c r="O165" s="42"/>
      <c r="P165" s="42"/>
      <c r="Q165" s="42"/>
      <c r="R165" s="42"/>
      <c r="S165" s="42"/>
      <c r="T165" s="42"/>
      <c r="U165" s="42"/>
      <c r="V165" s="42"/>
      <c r="W165" s="42"/>
      <c r="X165" s="42"/>
      <c r="Y165" s="42"/>
      <c r="Z165" s="42"/>
    </row>
    <row r="166" spans="1:26" ht="15.75" customHeight="1">
      <c r="A166" s="43">
        <v>168</v>
      </c>
      <c r="B166" s="44"/>
      <c r="C166" s="50"/>
      <c r="D166" s="51"/>
      <c r="E166" s="52"/>
      <c r="F166" s="53"/>
      <c r="G166" s="42"/>
      <c r="H166" s="42"/>
      <c r="I166" s="42"/>
      <c r="J166" s="42"/>
      <c r="K166" s="42"/>
      <c r="L166" s="42"/>
      <c r="M166" s="42"/>
      <c r="N166" s="42"/>
      <c r="O166" s="42"/>
      <c r="P166" s="42"/>
      <c r="Q166" s="42"/>
      <c r="R166" s="42"/>
      <c r="S166" s="42"/>
      <c r="T166" s="42"/>
      <c r="U166" s="42"/>
      <c r="V166" s="42"/>
      <c r="W166" s="42"/>
      <c r="X166" s="42"/>
      <c r="Y166" s="42"/>
      <c r="Z166" s="42"/>
    </row>
    <row r="167" spans="1:26" ht="15.75" customHeight="1">
      <c r="A167" s="43">
        <v>169</v>
      </c>
      <c r="B167" s="44"/>
      <c r="C167" s="50"/>
      <c r="D167" s="51"/>
      <c r="E167" s="52"/>
      <c r="F167" s="53"/>
      <c r="G167" s="42"/>
      <c r="H167" s="42"/>
      <c r="I167" s="42"/>
      <c r="J167" s="42"/>
      <c r="K167" s="42"/>
      <c r="L167" s="42"/>
      <c r="M167" s="42"/>
      <c r="N167" s="42"/>
      <c r="O167" s="42"/>
      <c r="P167" s="42"/>
      <c r="Q167" s="42"/>
      <c r="R167" s="42"/>
      <c r="S167" s="42"/>
      <c r="T167" s="42"/>
      <c r="U167" s="42"/>
      <c r="V167" s="42"/>
      <c r="W167" s="42"/>
      <c r="X167" s="42"/>
      <c r="Y167" s="42"/>
      <c r="Z167" s="42"/>
    </row>
    <row r="168" spans="1:26" ht="15.75" customHeight="1">
      <c r="A168" s="43">
        <v>170</v>
      </c>
      <c r="B168" s="44"/>
      <c r="C168" s="50"/>
      <c r="D168" s="51"/>
      <c r="E168" s="52"/>
      <c r="F168" s="53"/>
      <c r="G168" s="42"/>
      <c r="H168" s="42"/>
      <c r="I168" s="42"/>
      <c r="J168" s="42"/>
      <c r="K168" s="42"/>
      <c r="L168" s="42"/>
      <c r="M168" s="42"/>
      <c r="N168" s="42"/>
      <c r="O168" s="42"/>
      <c r="P168" s="42"/>
      <c r="Q168" s="42"/>
      <c r="R168" s="42"/>
      <c r="S168" s="42"/>
      <c r="T168" s="42"/>
      <c r="U168" s="42"/>
      <c r="V168" s="42"/>
      <c r="W168" s="42"/>
      <c r="X168" s="42"/>
      <c r="Y168" s="42"/>
      <c r="Z168" s="42"/>
    </row>
    <row r="169" spans="1:26" ht="15.75" customHeight="1">
      <c r="A169" s="43">
        <v>171</v>
      </c>
      <c r="B169" s="44"/>
      <c r="C169" s="50"/>
      <c r="D169" s="51"/>
      <c r="E169" s="52"/>
      <c r="F169" s="53"/>
      <c r="G169" s="42"/>
      <c r="H169" s="42"/>
      <c r="I169" s="42"/>
      <c r="J169" s="42"/>
      <c r="K169" s="42"/>
      <c r="L169" s="42"/>
      <c r="M169" s="42"/>
      <c r="N169" s="42"/>
      <c r="O169" s="42"/>
      <c r="P169" s="42"/>
      <c r="Q169" s="42"/>
      <c r="R169" s="42"/>
      <c r="S169" s="42"/>
      <c r="T169" s="42"/>
      <c r="U169" s="42"/>
      <c r="V169" s="42"/>
      <c r="W169" s="42"/>
      <c r="X169" s="42"/>
      <c r="Y169" s="42"/>
      <c r="Z169" s="42"/>
    </row>
    <row r="170" spans="1:26" ht="15.75" customHeight="1">
      <c r="A170" s="43">
        <v>172</v>
      </c>
      <c r="B170" s="44"/>
      <c r="C170" s="50"/>
      <c r="D170" s="51"/>
      <c r="E170" s="52"/>
      <c r="F170" s="53"/>
      <c r="G170" s="42"/>
      <c r="H170" s="42"/>
      <c r="I170" s="42"/>
      <c r="J170" s="42"/>
      <c r="K170" s="42"/>
      <c r="L170" s="42"/>
      <c r="M170" s="42"/>
      <c r="N170" s="42"/>
      <c r="O170" s="42"/>
      <c r="P170" s="42"/>
      <c r="Q170" s="42"/>
      <c r="R170" s="42"/>
      <c r="S170" s="42"/>
      <c r="T170" s="42"/>
      <c r="U170" s="42"/>
      <c r="V170" s="42"/>
      <c r="W170" s="42"/>
      <c r="X170" s="42"/>
      <c r="Y170" s="42"/>
      <c r="Z170" s="42"/>
    </row>
    <row r="171" spans="1:26" ht="15.75" customHeight="1">
      <c r="A171" s="43">
        <v>173</v>
      </c>
      <c r="B171" s="44"/>
      <c r="C171" s="50"/>
      <c r="D171" s="51"/>
      <c r="E171" s="52"/>
      <c r="F171" s="53"/>
      <c r="G171" s="42"/>
      <c r="H171" s="42"/>
      <c r="I171" s="42"/>
      <c r="J171" s="42"/>
      <c r="K171" s="42"/>
      <c r="L171" s="42"/>
      <c r="M171" s="42"/>
      <c r="N171" s="42"/>
      <c r="O171" s="42"/>
      <c r="P171" s="42"/>
      <c r="Q171" s="42"/>
      <c r="R171" s="42"/>
      <c r="S171" s="42"/>
      <c r="T171" s="42"/>
      <c r="U171" s="42"/>
      <c r="V171" s="42"/>
      <c r="W171" s="42"/>
      <c r="X171" s="42"/>
      <c r="Y171" s="42"/>
      <c r="Z171" s="42"/>
    </row>
    <row r="172" spans="1:26" ht="15.75" customHeight="1">
      <c r="A172" s="43">
        <v>174</v>
      </c>
      <c r="B172" s="44"/>
      <c r="C172" s="50"/>
      <c r="D172" s="51"/>
      <c r="E172" s="52"/>
      <c r="F172" s="53"/>
      <c r="G172" s="42"/>
      <c r="H172" s="42"/>
      <c r="I172" s="42"/>
      <c r="J172" s="42"/>
      <c r="K172" s="42"/>
      <c r="L172" s="42"/>
      <c r="M172" s="42"/>
      <c r="N172" s="42"/>
      <c r="O172" s="42"/>
      <c r="P172" s="42"/>
      <c r="Q172" s="42"/>
      <c r="R172" s="42"/>
      <c r="S172" s="42"/>
      <c r="T172" s="42"/>
      <c r="U172" s="42"/>
      <c r="V172" s="42"/>
      <c r="W172" s="42"/>
      <c r="X172" s="42"/>
      <c r="Y172" s="42"/>
      <c r="Z172" s="42"/>
    </row>
    <row r="173" spans="1:26" ht="15.75" customHeight="1">
      <c r="A173" s="43">
        <v>175</v>
      </c>
      <c r="B173" s="44"/>
      <c r="C173" s="50"/>
      <c r="D173" s="51"/>
      <c r="E173" s="52"/>
      <c r="F173" s="53"/>
      <c r="G173" s="42"/>
      <c r="H173" s="42"/>
      <c r="I173" s="42"/>
      <c r="J173" s="42"/>
      <c r="K173" s="42"/>
      <c r="L173" s="42"/>
      <c r="M173" s="42"/>
      <c r="N173" s="42"/>
      <c r="O173" s="42"/>
      <c r="P173" s="42"/>
      <c r="Q173" s="42"/>
      <c r="R173" s="42"/>
      <c r="S173" s="42"/>
      <c r="T173" s="42"/>
      <c r="U173" s="42"/>
      <c r="V173" s="42"/>
      <c r="W173" s="42"/>
      <c r="X173" s="42"/>
      <c r="Y173" s="42"/>
      <c r="Z173" s="42"/>
    </row>
    <row r="174" spans="1:26" ht="15.75" customHeight="1">
      <c r="A174" s="43">
        <v>176</v>
      </c>
      <c r="B174" s="44"/>
      <c r="C174" s="50"/>
      <c r="D174" s="51"/>
      <c r="E174" s="52"/>
      <c r="F174" s="53"/>
      <c r="G174" s="42"/>
      <c r="H174" s="42"/>
      <c r="I174" s="42"/>
      <c r="J174" s="42"/>
      <c r="K174" s="42"/>
      <c r="L174" s="42"/>
      <c r="M174" s="42"/>
      <c r="N174" s="42"/>
      <c r="O174" s="42"/>
      <c r="P174" s="42"/>
      <c r="Q174" s="42"/>
      <c r="R174" s="42"/>
      <c r="S174" s="42"/>
      <c r="T174" s="42"/>
      <c r="U174" s="42"/>
      <c r="V174" s="42"/>
      <c r="W174" s="42"/>
      <c r="X174" s="42"/>
      <c r="Y174" s="42"/>
      <c r="Z174" s="42"/>
    </row>
    <row r="175" spans="1:26" ht="15.75" customHeight="1">
      <c r="A175" s="43">
        <v>177</v>
      </c>
      <c r="B175" s="44"/>
      <c r="C175" s="50"/>
      <c r="D175" s="51"/>
      <c r="E175" s="52"/>
      <c r="F175" s="53"/>
      <c r="G175" s="42"/>
      <c r="H175" s="42"/>
      <c r="I175" s="42"/>
      <c r="J175" s="42"/>
      <c r="K175" s="42"/>
      <c r="L175" s="42"/>
      <c r="M175" s="42"/>
      <c r="N175" s="42"/>
      <c r="O175" s="42"/>
      <c r="P175" s="42"/>
      <c r="Q175" s="42"/>
      <c r="R175" s="42"/>
      <c r="S175" s="42"/>
      <c r="T175" s="42"/>
      <c r="U175" s="42"/>
      <c r="V175" s="42"/>
      <c r="W175" s="42"/>
      <c r="X175" s="42"/>
      <c r="Y175" s="42"/>
      <c r="Z175" s="42"/>
    </row>
    <row r="176" spans="1:26" ht="15.75" customHeight="1">
      <c r="A176" s="43">
        <v>178</v>
      </c>
      <c r="B176" s="44"/>
      <c r="C176" s="50"/>
      <c r="D176" s="51"/>
      <c r="E176" s="52"/>
      <c r="F176" s="53"/>
      <c r="G176" s="42"/>
      <c r="H176" s="42"/>
      <c r="I176" s="42"/>
      <c r="J176" s="42"/>
      <c r="K176" s="42"/>
      <c r="L176" s="42"/>
      <c r="M176" s="42"/>
      <c r="N176" s="42"/>
      <c r="O176" s="42"/>
      <c r="P176" s="42"/>
      <c r="Q176" s="42"/>
      <c r="R176" s="42"/>
      <c r="S176" s="42"/>
      <c r="T176" s="42"/>
      <c r="U176" s="42"/>
      <c r="V176" s="42"/>
      <c r="W176" s="42"/>
      <c r="X176" s="42"/>
      <c r="Y176" s="42"/>
      <c r="Z176" s="42"/>
    </row>
    <row r="177" spans="1:26" ht="15.75" customHeight="1">
      <c r="A177" s="43">
        <v>179</v>
      </c>
      <c r="B177" s="44"/>
      <c r="C177" s="50"/>
      <c r="D177" s="51"/>
      <c r="E177" s="52"/>
      <c r="F177" s="53"/>
      <c r="G177" s="42"/>
      <c r="H177" s="42"/>
      <c r="I177" s="42"/>
      <c r="J177" s="42"/>
      <c r="K177" s="42"/>
      <c r="L177" s="42"/>
      <c r="M177" s="42"/>
      <c r="N177" s="42"/>
      <c r="O177" s="42"/>
      <c r="P177" s="42"/>
      <c r="Q177" s="42"/>
      <c r="R177" s="42"/>
      <c r="S177" s="42"/>
      <c r="T177" s="42"/>
      <c r="U177" s="42"/>
      <c r="V177" s="42"/>
      <c r="W177" s="42"/>
      <c r="X177" s="42"/>
      <c r="Y177" s="42"/>
      <c r="Z177" s="42"/>
    </row>
    <row r="178" spans="1:26" ht="15.75" customHeight="1">
      <c r="A178" s="43">
        <v>180</v>
      </c>
      <c r="B178" s="44"/>
      <c r="C178" s="50"/>
      <c r="D178" s="51"/>
      <c r="E178" s="52"/>
      <c r="F178" s="53"/>
      <c r="G178" s="42"/>
      <c r="H178" s="42"/>
      <c r="I178" s="42"/>
      <c r="J178" s="42"/>
      <c r="K178" s="42"/>
      <c r="L178" s="42"/>
      <c r="M178" s="42"/>
      <c r="N178" s="42"/>
      <c r="O178" s="42"/>
      <c r="P178" s="42"/>
      <c r="Q178" s="42"/>
      <c r="R178" s="42"/>
      <c r="S178" s="42"/>
      <c r="T178" s="42"/>
      <c r="U178" s="42"/>
      <c r="V178" s="42"/>
      <c r="W178" s="42"/>
      <c r="X178" s="42"/>
      <c r="Y178" s="42"/>
      <c r="Z178" s="42"/>
    </row>
    <row r="179" spans="1:26" ht="15.75" customHeight="1">
      <c r="A179" s="43">
        <v>181</v>
      </c>
      <c r="B179" s="44"/>
      <c r="C179" s="50"/>
      <c r="D179" s="51"/>
      <c r="E179" s="52"/>
      <c r="F179" s="53"/>
      <c r="G179" s="42"/>
      <c r="H179" s="42"/>
      <c r="I179" s="42"/>
      <c r="J179" s="42"/>
      <c r="K179" s="42"/>
      <c r="L179" s="42"/>
      <c r="M179" s="42"/>
      <c r="N179" s="42"/>
      <c r="O179" s="42"/>
      <c r="P179" s="42"/>
      <c r="Q179" s="42"/>
      <c r="R179" s="42"/>
      <c r="S179" s="42"/>
      <c r="T179" s="42"/>
      <c r="U179" s="42"/>
      <c r="V179" s="42"/>
      <c r="W179" s="42"/>
      <c r="X179" s="42"/>
      <c r="Y179" s="42"/>
      <c r="Z179" s="42"/>
    </row>
    <row r="180" spans="1:26" ht="15.75" customHeight="1">
      <c r="A180" s="43">
        <v>182</v>
      </c>
      <c r="B180" s="44"/>
      <c r="C180" s="50"/>
      <c r="D180" s="51"/>
      <c r="E180" s="52"/>
      <c r="F180" s="53"/>
      <c r="G180" s="42"/>
      <c r="H180" s="42"/>
      <c r="I180" s="42"/>
      <c r="J180" s="42"/>
      <c r="K180" s="42"/>
      <c r="L180" s="42"/>
      <c r="M180" s="42"/>
      <c r="N180" s="42"/>
      <c r="O180" s="42"/>
      <c r="P180" s="42"/>
      <c r="Q180" s="42"/>
      <c r="R180" s="42"/>
      <c r="S180" s="42"/>
      <c r="T180" s="42"/>
      <c r="U180" s="42"/>
      <c r="V180" s="42"/>
      <c r="W180" s="42"/>
      <c r="X180" s="42"/>
      <c r="Y180" s="42"/>
      <c r="Z180" s="42"/>
    </row>
    <row r="181" spans="1:26" ht="15.75" customHeight="1">
      <c r="A181" s="43">
        <v>183</v>
      </c>
      <c r="B181" s="44"/>
      <c r="C181" s="50"/>
      <c r="D181" s="51"/>
      <c r="E181" s="52"/>
      <c r="F181" s="53"/>
      <c r="G181" s="42"/>
      <c r="H181" s="42"/>
      <c r="I181" s="42"/>
      <c r="J181" s="42"/>
      <c r="K181" s="42"/>
      <c r="L181" s="42"/>
      <c r="M181" s="42"/>
      <c r="N181" s="42"/>
      <c r="O181" s="42"/>
      <c r="P181" s="42"/>
      <c r="Q181" s="42"/>
      <c r="R181" s="42"/>
      <c r="S181" s="42"/>
      <c r="T181" s="42"/>
      <c r="U181" s="42"/>
      <c r="V181" s="42"/>
      <c r="W181" s="42"/>
      <c r="X181" s="42"/>
      <c r="Y181" s="42"/>
      <c r="Z181" s="42"/>
    </row>
    <row r="182" spans="1:26" ht="15.75" customHeight="1">
      <c r="A182" s="43">
        <v>184</v>
      </c>
      <c r="B182" s="44"/>
      <c r="C182" s="50"/>
      <c r="D182" s="51"/>
      <c r="E182" s="52"/>
      <c r="F182" s="53"/>
      <c r="G182" s="42"/>
      <c r="H182" s="42"/>
      <c r="I182" s="42"/>
      <c r="J182" s="42"/>
      <c r="K182" s="42"/>
      <c r="L182" s="42"/>
      <c r="M182" s="42"/>
      <c r="N182" s="42"/>
      <c r="O182" s="42"/>
      <c r="P182" s="42"/>
      <c r="Q182" s="42"/>
      <c r="R182" s="42"/>
      <c r="S182" s="42"/>
      <c r="T182" s="42"/>
      <c r="U182" s="42"/>
      <c r="V182" s="42"/>
      <c r="W182" s="42"/>
      <c r="X182" s="42"/>
      <c r="Y182" s="42"/>
      <c r="Z182" s="42"/>
    </row>
    <row r="183" spans="1:26" ht="15.75" customHeight="1">
      <c r="A183" s="43">
        <v>185</v>
      </c>
      <c r="B183" s="44"/>
      <c r="C183" s="50"/>
      <c r="D183" s="51"/>
      <c r="E183" s="52"/>
      <c r="F183" s="53"/>
      <c r="G183" s="42"/>
      <c r="H183" s="42"/>
      <c r="I183" s="42"/>
      <c r="J183" s="42"/>
      <c r="K183" s="42"/>
      <c r="L183" s="42"/>
      <c r="M183" s="42"/>
      <c r="N183" s="42"/>
      <c r="O183" s="42"/>
      <c r="P183" s="42"/>
      <c r="Q183" s="42"/>
      <c r="R183" s="42"/>
      <c r="S183" s="42"/>
      <c r="T183" s="42"/>
      <c r="U183" s="42"/>
      <c r="V183" s="42"/>
      <c r="W183" s="42"/>
      <c r="X183" s="42"/>
      <c r="Y183" s="42"/>
      <c r="Z183" s="42"/>
    </row>
    <row r="184" spans="1:26" ht="15.75" customHeight="1">
      <c r="A184" s="43">
        <v>186</v>
      </c>
      <c r="B184" s="44"/>
      <c r="C184" s="50"/>
      <c r="D184" s="51"/>
      <c r="E184" s="52"/>
      <c r="F184" s="53"/>
      <c r="G184" s="42"/>
      <c r="H184" s="42"/>
      <c r="I184" s="42"/>
      <c r="J184" s="42"/>
      <c r="K184" s="42"/>
      <c r="L184" s="42"/>
      <c r="M184" s="42"/>
      <c r="N184" s="42"/>
      <c r="O184" s="42"/>
      <c r="P184" s="42"/>
      <c r="Q184" s="42"/>
      <c r="R184" s="42"/>
      <c r="S184" s="42"/>
      <c r="T184" s="42"/>
      <c r="U184" s="42"/>
      <c r="V184" s="42"/>
      <c r="W184" s="42"/>
      <c r="X184" s="42"/>
      <c r="Y184" s="42"/>
      <c r="Z184" s="42"/>
    </row>
    <row r="185" spans="1:26" ht="15.75" customHeight="1">
      <c r="A185" s="43">
        <v>187</v>
      </c>
      <c r="B185" s="44"/>
      <c r="C185" s="50"/>
      <c r="D185" s="51"/>
      <c r="E185" s="52"/>
      <c r="F185" s="53"/>
      <c r="G185" s="42"/>
      <c r="H185" s="42"/>
      <c r="I185" s="42"/>
      <c r="J185" s="42"/>
      <c r="K185" s="42"/>
      <c r="L185" s="42"/>
      <c r="M185" s="42"/>
      <c r="N185" s="42"/>
      <c r="O185" s="42"/>
      <c r="P185" s="42"/>
      <c r="Q185" s="42"/>
      <c r="R185" s="42"/>
      <c r="S185" s="42"/>
      <c r="T185" s="42"/>
      <c r="U185" s="42"/>
      <c r="V185" s="42"/>
      <c r="W185" s="42"/>
      <c r="X185" s="42"/>
      <c r="Y185" s="42"/>
      <c r="Z185" s="42"/>
    </row>
    <row r="186" spans="1:26" ht="15.75" customHeight="1">
      <c r="A186" s="43">
        <v>188</v>
      </c>
      <c r="B186" s="44"/>
      <c r="C186" s="50"/>
      <c r="D186" s="51"/>
      <c r="E186" s="52"/>
      <c r="F186" s="53"/>
      <c r="G186" s="42"/>
      <c r="H186" s="42"/>
      <c r="I186" s="42"/>
      <c r="J186" s="42"/>
      <c r="K186" s="42"/>
      <c r="L186" s="42"/>
      <c r="M186" s="42"/>
      <c r="N186" s="42"/>
      <c r="O186" s="42"/>
      <c r="P186" s="42"/>
      <c r="Q186" s="42"/>
      <c r="R186" s="42"/>
      <c r="S186" s="42"/>
      <c r="T186" s="42"/>
      <c r="U186" s="42"/>
      <c r="V186" s="42"/>
      <c r="W186" s="42"/>
      <c r="X186" s="42"/>
      <c r="Y186" s="42"/>
      <c r="Z186" s="42"/>
    </row>
    <row r="187" spans="1:26" ht="15.75" customHeight="1">
      <c r="A187" s="43">
        <v>189</v>
      </c>
      <c r="B187" s="44"/>
      <c r="C187" s="50"/>
      <c r="D187" s="51"/>
      <c r="E187" s="52"/>
      <c r="F187" s="53"/>
      <c r="G187" s="42"/>
      <c r="H187" s="42"/>
      <c r="I187" s="42"/>
      <c r="J187" s="42"/>
      <c r="K187" s="42"/>
      <c r="L187" s="42"/>
      <c r="M187" s="42"/>
      <c r="N187" s="42"/>
      <c r="O187" s="42"/>
      <c r="P187" s="42"/>
      <c r="Q187" s="42"/>
      <c r="R187" s="42"/>
      <c r="S187" s="42"/>
      <c r="T187" s="42"/>
      <c r="U187" s="42"/>
      <c r="V187" s="42"/>
      <c r="W187" s="42"/>
      <c r="X187" s="42"/>
      <c r="Y187" s="42"/>
      <c r="Z187" s="42"/>
    </row>
    <row r="188" spans="1:26" ht="15.75" customHeight="1">
      <c r="A188" s="43">
        <v>190</v>
      </c>
      <c r="B188" s="44"/>
      <c r="C188" s="50"/>
      <c r="D188" s="51"/>
      <c r="E188" s="52"/>
      <c r="F188" s="53"/>
      <c r="G188" s="42"/>
      <c r="H188" s="42"/>
      <c r="I188" s="42"/>
      <c r="J188" s="42"/>
      <c r="K188" s="42"/>
      <c r="L188" s="42"/>
      <c r="M188" s="42"/>
      <c r="N188" s="42"/>
      <c r="O188" s="42"/>
      <c r="P188" s="42"/>
      <c r="Q188" s="42"/>
      <c r="R188" s="42"/>
      <c r="S188" s="42"/>
      <c r="T188" s="42"/>
      <c r="U188" s="42"/>
      <c r="V188" s="42"/>
      <c r="W188" s="42"/>
      <c r="X188" s="42"/>
      <c r="Y188" s="42"/>
      <c r="Z188" s="42"/>
    </row>
    <row r="189" spans="1:26" ht="15.75" customHeight="1">
      <c r="A189" s="43">
        <v>191</v>
      </c>
      <c r="B189" s="44"/>
      <c r="C189" s="50"/>
      <c r="D189" s="51"/>
      <c r="E189" s="52"/>
      <c r="F189" s="53"/>
      <c r="G189" s="42"/>
      <c r="H189" s="42"/>
      <c r="I189" s="42"/>
      <c r="J189" s="42"/>
      <c r="K189" s="42"/>
      <c r="L189" s="42"/>
      <c r="M189" s="42"/>
      <c r="N189" s="42"/>
      <c r="O189" s="42"/>
      <c r="P189" s="42"/>
      <c r="Q189" s="42"/>
      <c r="R189" s="42"/>
      <c r="S189" s="42"/>
      <c r="T189" s="42"/>
      <c r="U189" s="42"/>
      <c r="V189" s="42"/>
      <c r="W189" s="42"/>
      <c r="X189" s="42"/>
      <c r="Y189" s="42"/>
      <c r="Z189" s="42"/>
    </row>
    <row r="190" spans="1:26" ht="15.75" customHeight="1">
      <c r="A190" s="43">
        <v>192</v>
      </c>
      <c r="B190" s="44"/>
      <c r="C190" s="50"/>
      <c r="D190" s="51"/>
      <c r="E190" s="52"/>
      <c r="F190" s="53"/>
      <c r="G190" s="42"/>
      <c r="H190" s="42"/>
      <c r="I190" s="42"/>
      <c r="J190" s="42"/>
      <c r="K190" s="42"/>
      <c r="L190" s="42"/>
      <c r="M190" s="42"/>
      <c r="N190" s="42"/>
      <c r="O190" s="42"/>
      <c r="P190" s="42"/>
      <c r="Q190" s="42"/>
      <c r="R190" s="42"/>
      <c r="S190" s="42"/>
      <c r="T190" s="42"/>
      <c r="U190" s="42"/>
      <c r="V190" s="42"/>
      <c r="W190" s="42"/>
      <c r="X190" s="42"/>
      <c r="Y190" s="42"/>
      <c r="Z190" s="42"/>
    </row>
    <row r="191" spans="1:26" ht="15.75" customHeight="1">
      <c r="A191" s="43">
        <v>193</v>
      </c>
      <c r="B191" s="44"/>
      <c r="C191" s="50"/>
      <c r="D191" s="51"/>
      <c r="E191" s="52"/>
      <c r="F191" s="53"/>
      <c r="G191" s="42"/>
      <c r="H191" s="42"/>
      <c r="I191" s="42"/>
      <c r="J191" s="42"/>
      <c r="K191" s="42"/>
      <c r="L191" s="42"/>
      <c r="M191" s="42"/>
      <c r="N191" s="42"/>
      <c r="O191" s="42"/>
      <c r="P191" s="42"/>
      <c r="Q191" s="42"/>
      <c r="R191" s="42"/>
      <c r="S191" s="42"/>
      <c r="T191" s="42"/>
      <c r="U191" s="42"/>
      <c r="V191" s="42"/>
      <c r="W191" s="42"/>
      <c r="X191" s="42"/>
      <c r="Y191" s="42"/>
      <c r="Z191" s="42"/>
    </row>
    <row r="192" spans="1:26" ht="15.75" customHeight="1">
      <c r="A192" s="43">
        <v>194</v>
      </c>
      <c r="B192" s="44"/>
      <c r="C192" s="50"/>
      <c r="D192" s="51"/>
      <c r="E192" s="52"/>
      <c r="F192" s="53"/>
      <c r="G192" s="42"/>
      <c r="H192" s="42"/>
      <c r="I192" s="42"/>
      <c r="J192" s="42"/>
      <c r="K192" s="42"/>
      <c r="L192" s="42"/>
      <c r="M192" s="42"/>
      <c r="N192" s="42"/>
      <c r="O192" s="42"/>
      <c r="P192" s="42"/>
      <c r="Q192" s="42"/>
      <c r="R192" s="42"/>
      <c r="S192" s="42"/>
      <c r="T192" s="42"/>
      <c r="U192" s="42"/>
      <c r="V192" s="42"/>
      <c r="W192" s="42"/>
      <c r="X192" s="42"/>
      <c r="Y192" s="42"/>
      <c r="Z192" s="42"/>
    </row>
    <row r="193" spans="1:26" ht="15.75" customHeight="1">
      <c r="A193" s="43">
        <v>195</v>
      </c>
      <c r="B193" s="44"/>
      <c r="C193" s="50"/>
      <c r="D193" s="51"/>
      <c r="E193" s="52"/>
      <c r="F193" s="53"/>
      <c r="G193" s="42"/>
      <c r="H193" s="42"/>
      <c r="I193" s="42"/>
      <c r="J193" s="42"/>
      <c r="K193" s="42"/>
      <c r="L193" s="42"/>
      <c r="M193" s="42"/>
      <c r="N193" s="42"/>
      <c r="O193" s="42"/>
      <c r="P193" s="42"/>
      <c r="Q193" s="42"/>
      <c r="R193" s="42"/>
      <c r="S193" s="42"/>
      <c r="T193" s="42"/>
      <c r="U193" s="42"/>
      <c r="V193" s="42"/>
      <c r="W193" s="42"/>
      <c r="X193" s="42"/>
      <c r="Y193" s="42"/>
      <c r="Z193" s="42"/>
    </row>
    <row r="194" spans="1:26" ht="15.75" customHeight="1">
      <c r="A194" s="43">
        <v>196</v>
      </c>
      <c r="B194" s="44"/>
      <c r="C194" s="50"/>
      <c r="D194" s="51"/>
      <c r="E194" s="52"/>
      <c r="F194" s="53"/>
      <c r="G194" s="42"/>
      <c r="H194" s="42"/>
      <c r="I194" s="42"/>
      <c r="J194" s="42"/>
      <c r="K194" s="42"/>
      <c r="L194" s="42"/>
      <c r="M194" s="42"/>
      <c r="N194" s="42"/>
      <c r="O194" s="42"/>
      <c r="P194" s="42"/>
      <c r="Q194" s="42"/>
      <c r="R194" s="42"/>
      <c r="S194" s="42"/>
      <c r="T194" s="42"/>
      <c r="U194" s="42"/>
      <c r="V194" s="42"/>
      <c r="W194" s="42"/>
      <c r="X194" s="42"/>
      <c r="Y194" s="42"/>
      <c r="Z194" s="42"/>
    </row>
    <row r="195" spans="1:26" ht="15.75" customHeight="1">
      <c r="A195" s="43">
        <v>197</v>
      </c>
      <c r="B195" s="44"/>
      <c r="C195" s="50"/>
      <c r="D195" s="51"/>
      <c r="E195" s="52"/>
      <c r="F195" s="53"/>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c r="A196" s="43">
        <v>198</v>
      </c>
      <c r="B196" s="44"/>
      <c r="C196" s="50"/>
      <c r="D196" s="51"/>
      <c r="E196" s="52"/>
      <c r="F196" s="53"/>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c r="A197" s="43">
        <v>199</v>
      </c>
      <c r="B197" s="44"/>
      <c r="C197" s="50"/>
      <c r="D197" s="51"/>
      <c r="E197" s="52"/>
      <c r="F197" s="53"/>
      <c r="G197" s="42"/>
      <c r="H197" s="42"/>
      <c r="I197" s="42"/>
      <c r="J197" s="42"/>
      <c r="K197" s="42"/>
      <c r="L197" s="42"/>
      <c r="M197" s="42"/>
      <c r="N197" s="42"/>
      <c r="O197" s="42"/>
      <c r="P197" s="42"/>
      <c r="Q197" s="42"/>
      <c r="R197" s="42"/>
      <c r="S197" s="42"/>
      <c r="T197" s="42"/>
      <c r="U197" s="42"/>
      <c r="V197" s="42"/>
      <c r="W197" s="42"/>
      <c r="X197" s="42"/>
      <c r="Y197" s="42"/>
      <c r="Z197" s="42"/>
    </row>
    <row r="198" spans="1:26" ht="15.75" customHeight="1">
      <c r="A198" s="43">
        <v>200</v>
      </c>
      <c r="B198" s="44"/>
      <c r="C198" s="50"/>
      <c r="D198" s="51"/>
      <c r="E198" s="52"/>
      <c r="F198" s="53"/>
      <c r="G198" s="42"/>
      <c r="H198" s="42"/>
      <c r="I198" s="42"/>
      <c r="J198" s="42"/>
      <c r="K198" s="42"/>
      <c r="L198" s="42"/>
      <c r="M198" s="42"/>
      <c r="N198" s="42"/>
      <c r="O198" s="42"/>
      <c r="P198" s="42"/>
      <c r="Q198" s="42"/>
      <c r="R198" s="42"/>
      <c r="S198" s="42"/>
      <c r="T198" s="42"/>
      <c r="U198" s="42"/>
      <c r="V198" s="42"/>
      <c r="W198" s="42"/>
      <c r="X198" s="42"/>
      <c r="Y198" s="42"/>
      <c r="Z198" s="42"/>
    </row>
    <row r="199" spans="1:26" ht="15.75" customHeight="1">
      <c r="A199" s="43">
        <v>201</v>
      </c>
      <c r="B199" s="44"/>
      <c r="C199" s="50"/>
      <c r="D199" s="51"/>
      <c r="E199" s="52"/>
      <c r="F199" s="53"/>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c r="A200" s="43">
        <v>202</v>
      </c>
      <c r="B200" s="44"/>
      <c r="C200" s="50"/>
      <c r="D200" s="51"/>
      <c r="E200" s="52"/>
      <c r="F200" s="53"/>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c r="A201" s="43">
        <v>203</v>
      </c>
      <c r="B201" s="44"/>
      <c r="C201" s="50"/>
      <c r="D201" s="51"/>
      <c r="E201" s="52"/>
      <c r="F201" s="53"/>
      <c r="G201" s="42"/>
      <c r="H201" s="42"/>
      <c r="I201" s="42"/>
      <c r="J201" s="42"/>
      <c r="K201" s="42"/>
      <c r="L201" s="42"/>
      <c r="M201" s="42"/>
      <c r="N201" s="42"/>
      <c r="O201" s="42"/>
      <c r="P201" s="42"/>
      <c r="Q201" s="42"/>
      <c r="R201" s="42"/>
      <c r="S201" s="42"/>
      <c r="T201" s="42"/>
      <c r="U201" s="42"/>
      <c r="V201" s="42"/>
      <c r="W201" s="42"/>
      <c r="X201" s="42"/>
      <c r="Y201" s="42"/>
      <c r="Z201" s="42"/>
    </row>
    <row r="202" spans="1:26" ht="15.75" customHeight="1">
      <c r="A202" s="43">
        <v>204</v>
      </c>
      <c r="B202" s="44"/>
      <c r="C202" s="50"/>
      <c r="D202" s="51"/>
      <c r="E202" s="52"/>
      <c r="F202" s="53"/>
      <c r="G202" s="42"/>
      <c r="H202" s="42"/>
      <c r="I202" s="42"/>
      <c r="J202" s="42"/>
      <c r="K202" s="42"/>
      <c r="L202" s="42"/>
      <c r="M202" s="42"/>
      <c r="N202" s="42"/>
      <c r="O202" s="42"/>
      <c r="P202" s="42"/>
      <c r="Q202" s="42"/>
      <c r="R202" s="42"/>
      <c r="S202" s="42"/>
      <c r="T202" s="42"/>
      <c r="U202" s="42"/>
      <c r="V202" s="42"/>
      <c r="W202" s="42"/>
      <c r="X202" s="42"/>
      <c r="Y202" s="42"/>
      <c r="Z202" s="42"/>
    </row>
    <row r="203" spans="1:26" ht="15.75" customHeight="1">
      <c r="A203" s="43">
        <v>205</v>
      </c>
      <c r="B203" s="44"/>
      <c r="C203" s="50"/>
      <c r="D203" s="51"/>
      <c r="E203" s="52"/>
      <c r="F203" s="53"/>
      <c r="G203" s="42"/>
      <c r="H203" s="42"/>
      <c r="I203" s="42"/>
      <c r="J203" s="42"/>
      <c r="K203" s="42"/>
      <c r="L203" s="42"/>
      <c r="M203" s="42"/>
      <c r="N203" s="42"/>
      <c r="O203" s="42"/>
      <c r="P203" s="42"/>
      <c r="Q203" s="42"/>
      <c r="R203" s="42"/>
      <c r="S203" s="42"/>
      <c r="T203" s="42"/>
      <c r="U203" s="42"/>
      <c r="V203" s="42"/>
      <c r="W203" s="42"/>
      <c r="X203" s="42"/>
      <c r="Y203" s="42"/>
      <c r="Z203" s="42"/>
    </row>
    <row r="204" spans="1:26" ht="15.75" customHeight="1">
      <c r="A204" s="43">
        <v>206</v>
      </c>
      <c r="B204" s="44"/>
      <c r="C204" s="50"/>
      <c r="D204" s="51"/>
      <c r="E204" s="52"/>
      <c r="F204" s="53"/>
      <c r="G204" s="42"/>
      <c r="H204" s="42"/>
      <c r="I204" s="42"/>
      <c r="J204" s="42"/>
      <c r="K204" s="42"/>
      <c r="L204" s="42"/>
      <c r="M204" s="42"/>
      <c r="N204" s="42"/>
      <c r="O204" s="42"/>
      <c r="P204" s="42"/>
      <c r="Q204" s="42"/>
      <c r="R204" s="42"/>
      <c r="S204" s="42"/>
      <c r="T204" s="42"/>
      <c r="U204" s="42"/>
      <c r="V204" s="42"/>
      <c r="W204" s="42"/>
      <c r="X204" s="42"/>
      <c r="Y204" s="42"/>
      <c r="Z204" s="42"/>
    </row>
    <row r="205" spans="1:26" ht="15.75" customHeight="1">
      <c r="A205" s="43">
        <v>207</v>
      </c>
      <c r="B205" s="44"/>
      <c r="C205" s="50"/>
      <c r="D205" s="51"/>
      <c r="E205" s="52"/>
      <c r="F205" s="53"/>
      <c r="G205" s="42"/>
      <c r="H205" s="42"/>
      <c r="I205" s="42"/>
      <c r="J205" s="42"/>
      <c r="K205" s="42"/>
      <c r="L205" s="42"/>
      <c r="M205" s="42"/>
      <c r="N205" s="42"/>
      <c r="O205" s="42"/>
      <c r="P205" s="42"/>
      <c r="Q205" s="42"/>
      <c r="R205" s="42"/>
      <c r="S205" s="42"/>
      <c r="T205" s="42"/>
      <c r="U205" s="42"/>
      <c r="V205" s="42"/>
      <c r="W205" s="42"/>
      <c r="X205" s="42"/>
      <c r="Y205" s="42"/>
      <c r="Z205" s="42"/>
    </row>
    <row r="206" spans="1:26" ht="15.75" customHeight="1">
      <c r="A206" s="43">
        <v>208</v>
      </c>
      <c r="B206" s="44"/>
      <c r="C206" s="50"/>
      <c r="D206" s="51"/>
      <c r="E206" s="52"/>
      <c r="F206" s="53"/>
      <c r="G206" s="42"/>
      <c r="H206" s="42"/>
      <c r="I206" s="42"/>
      <c r="J206" s="42"/>
      <c r="K206" s="42"/>
      <c r="L206" s="42"/>
      <c r="M206" s="42"/>
      <c r="N206" s="42"/>
      <c r="O206" s="42"/>
      <c r="P206" s="42"/>
      <c r="Q206" s="42"/>
      <c r="R206" s="42"/>
      <c r="S206" s="42"/>
      <c r="T206" s="42"/>
      <c r="U206" s="42"/>
      <c r="V206" s="42"/>
      <c r="W206" s="42"/>
      <c r="X206" s="42"/>
      <c r="Y206" s="42"/>
      <c r="Z206" s="42"/>
    </row>
    <row r="207" spans="1:26" ht="15.75" customHeight="1">
      <c r="A207" s="43">
        <v>209</v>
      </c>
      <c r="B207" s="44"/>
      <c r="C207" s="50"/>
      <c r="D207" s="51"/>
      <c r="E207" s="52"/>
      <c r="F207" s="53"/>
      <c r="G207" s="42"/>
      <c r="H207" s="42"/>
      <c r="I207" s="42"/>
      <c r="J207" s="42"/>
      <c r="K207" s="42"/>
      <c r="L207" s="42"/>
      <c r="M207" s="42"/>
      <c r="N207" s="42"/>
      <c r="O207" s="42"/>
      <c r="P207" s="42"/>
      <c r="Q207" s="42"/>
      <c r="R207" s="42"/>
      <c r="S207" s="42"/>
      <c r="T207" s="42"/>
      <c r="U207" s="42"/>
      <c r="V207" s="42"/>
      <c r="W207" s="42"/>
      <c r="X207" s="42"/>
      <c r="Y207" s="42"/>
      <c r="Z207" s="42"/>
    </row>
    <row r="208" spans="1:26" ht="15.75" customHeight="1">
      <c r="A208" s="43">
        <v>210</v>
      </c>
      <c r="B208" s="44"/>
      <c r="C208" s="50"/>
      <c r="D208" s="51"/>
      <c r="E208" s="52"/>
      <c r="F208" s="53"/>
      <c r="G208" s="42"/>
      <c r="H208" s="42"/>
      <c r="I208" s="42"/>
      <c r="J208" s="42"/>
      <c r="K208" s="42"/>
      <c r="L208" s="42"/>
      <c r="M208" s="42"/>
      <c r="N208" s="42"/>
      <c r="O208" s="42"/>
      <c r="P208" s="42"/>
      <c r="Q208" s="42"/>
      <c r="R208" s="42"/>
      <c r="S208" s="42"/>
      <c r="T208" s="42"/>
      <c r="U208" s="42"/>
      <c r="V208" s="42"/>
      <c r="W208" s="42"/>
      <c r="X208" s="42"/>
      <c r="Y208" s="42"/>
      <c r="Z208" s="42"/>
    </row>
    <row r="209" spans="1:26" ht="15.75" customHeight="1">
      <c r="A209" s="43">
        <v>211</v>
      </c>
      <c r="B209" s="44"/>
      <c r="C209" s="50"/>
      <c r="D209" s="51"/>
      <c r="E209" s="52"/>
      <c r="F209" s="53"/>
      <c r="G209" s="42"/>
      <c r="H209" s="42"/>
      <c r="I209" s="42"/>
      <c r="J209" s="42"/>
      <c r="K209" s="42"/>
      <c r="L209" s="42"/>
      <c r="M209" s="42"/>
      <c r="N209" s="42"/>
      <c r="O209" s="42"/>
      <c r="P209" s="42"/>
      <c r="Q209" s="42"/>
      <c r="R209" s="42"/>
      <c r="S209" s="42"/>
      <c r="T209" s="42"/>
      <c r="U209" s="42"/>
      <c r="V209" s="42"/>
      <c r="W209" s="42"/>
      <c r="X209" s="42"/>
      <c r="Y209" s="42"/>
      <c r="Z209" s="42"/>
    </row>
    <row r="210" spans="1:26" ht="15.75" customHeight="1">
      <c r="A210" s="43">
        <v>212</v>
      </c>
      <c r="B210" s="44"/>
      <c r="C210" s="50"/>
      <c r="D210" s="51"/>
      <c r="E210" s="52"/>
      <c r="F210" s="53"/>
      <c r="G210" s="42"/>
      <c r="H210" s="42"/>
      <c r="I210" s="42"/>
      <c r="J210" s="42"/>
      <c r="K210" s="42"/>
      <c r="L210" s="42"/>
      <c r="M210" s="42"/>
      <c r="N210" s="42"/>
      <c r="O210" s="42"/>
      <c r="P210" s="42"/>
      <c r="Q210" s="42"/>
      <c r="R210" s="42"/>
      <c r="S210" s="42"/>
      <c r="T210" s="42"/>
      <c r="U210" s="42"/>
      <c r="V210" s="42"/>
      <c r="W210" s="42"/>
      <c r="X210" s="42"/>
      <c r="Y210" s="42"/>
      <c r="Z210" s="42"/>
    </row>
    <row r="211" spans="1:26" ht="15.75" customHeight="1">
      <c r="A211" s="43">
        <v>213</v>
      </c>
      <c r="B211" s="44"/>
      <c r="C211" s="50"/>
      <c r="D211" s="51"/>
      <c r="E211" s="52"/>
      <c r="F211" s="53"/>
      <c r="G211" s="42"/>
      <c r="H211" s="42"/>
      <c r="I211" s="42"/>
      <c r="J211" s="42"/>
      <c r="K211" s="42"/>
      <c r="L211" s="42"/>
      <c r="M211" s="42"/>
      <c r="N211" s="42"/>
      <c r="O211" s="42"/>
      <c r="P211" s="42"/>
      <c r="Q211" s="42"/>
      <c r="R211" s="42"/>
      <c r="S211" s="42"/>
      <c r="T211" s="42"/>
      <c r="U211" s="42"/>
      <c r="V211" s="42"/>
      <c r="W211" s="42"/>
      <c r="X211" s="42"/>
      <c r="Y211" s="42"/>
      <c r="Z211" s="42"/>
    </row>
    <row r="212" spans="1:26" ht="15.75" customHeight="1">
      <c r="A212" s="43">
        <v>214</v>
      </c>
      <c r="B212" s="44"/>
      <c r="C212" s="50"/>
      <c r="D212" s="51"/>
      <c r="E212" s="52"/>
      <c r="F212" s="53"/>
      <c r="G212" s="42"/>
      <c r="H212" s="42"/>
      <c r="I212" s="42"/>
      <c r="J212" s="42"/>
      <c r="K212" s="42"/>
      <c r="L212" s="42"/>
      <c r="M212" s="42"/>
      <c r="N212" s="42"/>
      <c r="O212" s="42"/>
      <c r="P212" s="42"/>
      <c r="Q212" s="42"/>
      <c r="R212" s="42"/>
      <c r="S212" s="42"/>
      <c r="T212" s="42"/>
      <c r="U212" s="42"/>
      <c r="V212" s="42"/>
      <c r="W212" s="42"/>
      <c r="X212" s="42"/>
      <c r="Y212" s="42"/>
      <c r="Z212" s="42"/>
    </row>
    <row r="213" spans="1:26" ht="15.75" customHeight="1">
      <c r="A213" s="43">
        <v>215</v>
      </c>
      <c r="B213" s="44"/>
      <c r="C213" s="50"/>
      <c r="D213" s="51"/>
      <c r="E213" s="52"/>
      <c r="F213" s="53"/>
      <c r="G213" s="42"/>
      <c r="H213" s="42"/>
      <c r="I213" s="42"/>
      <c r="J213" s="42"/>
      <c r="K213" s="42"/>
      <c r="L213" s="42"/>
      <c r="M213" s="42"/>
      <c r="N213" s="42"/>
      <c r="O213" s="42"/>
      <c r="P213" s="42"/>
      <c r="Q213" s="42"/>
      <c r="R213" s="42"/>
      <c r="S213" s="42"/>
      <c r="T213" s="42"/>
      <c r="U213" s="42"/>
      <c r="V213" s="42"/>
      <c r="W213" s="42"/>
      <c r="X213" s="42"/>
      <c r="Y213" s="42"/>
      <c r="Z213" s="42"/>
    </row>
    <row r="214" spans="1:26" ht="15.75" customHeight="1">
      <c r="A214" s="43">
        <v>216</v>
      </c>
      <c r="B214" s="44"/>
      <c r="C214" s="50"/>
      <c r="D214" s="51"/>
      <c r="E214" s="52"/>
      <c r="F214" s="53"/>
      <c r="G214" s="42"/>
      <c r="H214" s="42"/>
      <c r="I214" s="42"/>
      <c r="J214" s="42"/>
      <c r="K214" s="42"/>
      <c r="L214" s="42"/>
      <c r="M214" s="42"/>
      <c r="N214" s="42"/>
      <c r="O214" s="42"/>
      <c r="P214" s="42"/>
      <c r="Q214" s="42"/>
      <c r="R214" s="42"/>
      <c r="S214" s="42"/>
      <c r="T214" s="42"/>
      <c r="U214" s="42"/>
      <c r="V214" s="42"/>
      <c r="W214" s="42"/>
      <c r="X214" s="42"/>
      <c r="Y214" s="42"/>
      <c r="Z214" s="42"/>
    </row>
    <row r="215" spans="1:26" ht="15.75" customHeight="1">
      <c r="A215" s="43">
        <v>217</v>
      </c>
      <c r="B215" s="44"/>
      <c r="C215" s="50"/>
      <c r="D215" s="51"/>
      <c r="E215" s="52"/>
      <c r="F215" s="53"/>
      <c r="G215" s="42"/>
      <c r="H215" s="42"/>
      <c r="I215" s="42"/>
      <c r="J215" s="42"/>
      <c r="K215" s="42"/>
      <c r="L215" s="42"/>
      <c r="M215" s="42"/>
      <c r="N215" s="42"/>
      <c r="O215" s="42"/>
      <c r="P215" s="42"/>
      <c r="Q215" s="42"/>
      <c r="R215" s="42"/>
      <c r="S215" s="42"/>
      <c r="T215" s="42"/>
      <c r="U215" s="42"/>
      <c r="V215" s="42"/>
      <c r="W215" s="42"/>
      <c r="X215" s="42"/>
      <c r="Y215" s="42"/>
      <c r="Z215" s="42"/>
    </row>
    <row r="216" spans="1:26" ht="15.75" customHeight="1">
      <c r="A216" s="43">
        <v>218</v>
      </c>
      <c r="B216" s="44"/>
      <c r="C216" s="50"/>
      <c r="D216" s="51"/>
      <c r="E216" s="52"/>
      <c r="F216" s="53"/>
      <c r="G216" s="42"/>
      <c r="H216" s="42"/>
      <c r="I216" s="42"/>
      <c r="J216" s="42"/>
      <c r="K216" s="42"/>
      <c r="L216" s="42"/>
      <c r="M216" s="42"/>
      <c r="N216" s="42"/>
      <c r="O216" s="42"/>
      <c r="P216" s="42"/>
      <c r="Q216" s="42"/>
      <c r="R216" s="42"/>
      <c r="S216" s="42"/>
      <c r="T216" s="42"/>
      <c r="U216" s="42"/>
      <c r="V216" s="42"/>
      <c r="W216" s="42"/>
      <c r="X216" s="42"/>
      <c r="Y216" s="42"/>
      <c r="Z216" s="42"/>
    </row>
    <row r="217" spans="1:26" ht="15.75" customHeight="1">
      <c r="A217" s="43">
        <v>219</v>
      </c>
      <c r="B217" s="44"/>
      <c r="C217" s="50"/>
      <c r="D217" s="51"/>
      <c r="E217" s="52"/>
      <c r="F217" s="53"/>
      <c r="G217" s="42"/>
      <c r="H217" s="42"/>
      <c r="I217" s="42"/>
      <c r="J217" s="42"/>
      <c r="K217" s="42"/>
      <c r="L217" s="42"/>
      <c r="M217" s="42"/>
      <c r="N217" s="42"/>
      <c r="O217" s="42"/>
      <c r="P217" s="42"/>
      <c r="Q217" s="42"/>
      <c r="R217" s="42"/>
      <c r="S217" s="42"/>
      <c r="T217" s="42"/>
      <c r="U217" s="42"/>
      <c r="V217" s="42"/>
      <c r="W217" s="42"/>
      <c r="X217" s="42"/>
      <c r="Y217" s="42"/>
      <c r="Z217" s="42"/>
    </row>
    <row r="218" spans="1:26" ht="15.75" customHeight="1">
      <c r="A218" s="43">
        <v>220</v>
      </c>
      <c r="B218" s="44"/>
      <c r="C218" s="50"/>
      <c r="D218" s="51"/>
      <c r="E218" s="52"/>
      <c r="F218" s="53"/>
      <c r="G218" s="42"/>
      <c r="H218" s="42"/>
      <c r="I218" s="42"/>
      <c r="J218" s="42"/>
      <c r="K218" s="42"/>
      <c r="L218" s="42"/>
      <c r="M218" s="42"/>
      <c r="N218" s="42"/>
      <c r="O218" s="42"/>
      <c r="P218" s="42"/>
      <c r="Q218" s="42"/>
      <c r="R218" s="42"/>
      <c r="S218" s="42"/>
      <c r="T218" s="42"/>
      <c r="U218" s="42"/>
      <c r="V218" s="42"/>
      <c r="W218" s="42"/>
      <c r="X218" s="42"/>
      <c r="Y218" s="42"/>
      <c r="Z218" s="42"/>
    </row>
    <row r="219" spans="1:26" ht="15.75" customHeight="1">
      <c r="A219" s="43">
        <v>221</v>
      </c>
      <c r="B219" s="44"/>
      <c r="C219" s="50"/>
      <c r="D219" s="51"/>
      <c r="E219" s="52"/>
      <c r="F219" s="53"/>
      <c r="G219" s="42"/>
      <c r="H219" s="42"/>
      <c r="I219" s="42"/>
      <c r="J219" s="42"/>
      <c r="K219" s="42"/>
      <c r="L219" s="42"/>
      <c r="M219" s="42"/>
      <c r="N219" s="42"/>
      <c r="O219" s="42"/>
      <c r="P219" s="42"/>
      <c r="Q219" s="42"/>
      <c r="R219" s="42"/>
      <c r="S219" s="42"/>
      <c r="T219" s="42"/>
      <c r="U219" s="42"/>
      <c r="V219" s="42"/>
      <c r="W219" s="42"/>
      <c r="X219" s="42"/>
      <c r="Y219" s="42"/>
      <c r="Z219" s="42"/>
    </row>
    <row r="220" spans="1:26" ht="15.75" customHeight="1">
      <c r="A220" s="43">
        <v>222</v>
      </c>
      <c r="B220" s="44"/>
      <c r="C220" s="50"/>
      <c r="D220" s="51"/>
      <c r="E220" s="52"/>
      <c r="F220" s="53"/>
      <c r="G220" s="42"/>
      <c r="H220" s="42"/>
      <c r="I220" s="42"/>
      <c r="J220" s="42"/>
      <c r="K220" s="42"/>
      <c r="L220" s="42"/>
      <c r="M220" s="42"/>
      <c r="N220" s="42"/>
      <c r="O220" s="42"/>
      <c r="P220" s="42"/>
      <c r="Q220" s="42"/>
      <c r="R220" s="42"/>
      <c r="S220" s="42"/>
      <c r="T220" s="42"/>
      <c r="U220" s="42"/>
      <c r="V220" s="42"/>
      <c r="W220" s="42"/>
      <c r="X220" s="42"/>
      <c r="Y220" s="42"/>
      <c r="Z220" s="42"/>
    </row>
    <row r="221" spans="1:26" ht="15.75" customHeight="1">
      <c r="A221" s="43">
        <v>223</v>
      </c>
      <c r="B221" s="44"/>
      <c r="C221" s="50"/>
      <c r="D221" s="51"/>
      <c r="E221" s="52"/>
      <c r="F221" s="53"/>
      <c r="G221" s="42"/>
      <c r="H221" s="42"/>
      <c r="I221" s="42"/>
      <c r="J221" s="42"/>
      <c r="K221" s="42"/>
      <c r="L221" s="42"/>
      <c r="M221" s="42"/>
      <c r="N221" s="42"/>
      <c r="O221" s="42"/>
      <c r="P221" s="42"/>
      <c r="Q221" s="42"/>
      <c r="R221" s="42"/>
      <c r="S221" s="42"/>
      <c r="T221" s="42"/>
      <c r="U221" s="42"/>
      <c r="V221" s="42"/>
      <c r="W221" s="42"/>
      <c r="X221" s="42"/>
      <c r="Y221" s="42"/>
      <c r="Z221" s="42"/>
    </row>
    <row r="222" spans="1:26" ht="15.75" customHeight="1">
      <c r="A222" s="43">
        <v>224</v>
      </c>
      <c r="B222" s="44"/>
      <c r="C222" s="50"/>
      <c r="D222" s="51"/>
      <c r="E222" s="52"/>
      <c r="F222" s="53"/>
      <c r="G222" s="42"/>
      <c r="H222" s="42"/>
      <c r="I222" s="42"/>
      <c r="J222" s="42"/>
      <c r="K222" s="42"/>
      <c r="L222" s="42"/>
      <c r="M222" s="42"/>
      <c r="N222" s="42"/>
      <c r="O222" s="42"/>
      <c r="P222" s="42"/>
      <c r="Q222" s="42"/>
      <c r="R222" s="42"/>
      <c r="S222" s="42"/>
      <c r="T222" s="42"/>
      <c r="U222" s="42"/>
      <c r="V222" s="42"/>
      <c r="W222" s="42"/>
      <c r="X222" s="42"/>
      <c r="Y222" s="42"/>
      <c r="Z222" s="42"/>
    </row>
    <row r="223" spans="1:26" ht="15.75" customHeight="1">
      <c r="A223" s="43">
        <v>225</v>
      </c>
      <c r="B223" s="44"/>
      <c r="C223" s="50"/>
      <c r="D223" s="51"/>
      <c r="E223" s="52"/>
      <c r="F223" s="53"/>
      <c r="G223" s="42"/>
      <c r="H223" s="42"/>
      <c r="I223" s="42"/>
      <c r="J223" s="42"/>
      <c r="K223" s="42"/>
      <c r="L223" s="42"/>
      <c r="M223" s="42"/>
      <c r="N223" s="42"/>
      <c r="O223" s="42"/>
      <c r="P223" s="42"/>
      <c r="Q223" s="42"/>
      <c r="R223" s="42"/>
      <c r="S223" s="42"/>
      <c r="T223" s="42"/>
      <c r="U223" s="42"/>
      <c r="V223" s="42"/>
      <c r="W223" s="42"/>
      <c r="X223" s="42"/>
      <c r="Y223" s="42"/>
      <c r="Z223" s="42"/>
    </row>
    <row r="224" spans="1:26" ht="15.75" customHeight="1">
      <c r="A224" s="43">
        <v>226</v>
      </c>
      <c r="B224" s="44"/>
      <c r="C224" s="50"/>
      <c r="D224" s="51"/>
      <c r="E224" s="52"/>
      <c r="F224" s="53"/>
      <c r="G224" s="42"/>
      <c r="H224" s="42"/>
      <c r="I224" s="42"/>
      <c r="J224" s="42"/>
      <c r="K224" s="42"/>
      <c r="L224" s="42"/>
      <c r="M224" s="42"/>
      <c r="N224" s="42"/>
      <c r="O224" s="42"/>
      <c r="P224" s="42"/>
      <c r="Q224" s="42"/>
      <c r="R224" s="42"/>
      <c r="S224" s="42"/>
      <c r="T224" s="42"/>
      <c r="U224" s="42"/>
      <c r="V224" s="42"/>
      <c r="W224" s="42"/>
      <c r="X224" s="42"/>
      <c r="Y224" s="42"/>
      <c r="Z224" s="42"/>
    </row>
    <row r="225" spans="1:26" ht="15.75" customHeight="1">
      <c r="A225" s="43">
        <v>227</v>
      </c>
      <c r="B225" s="44"/>
      <c r="C225" s="50"/>
      <c r="D225" s="51"/>
      <c r="E225" s="52"/>
      <c r="F225" s="53"/>
      <c r="G225" s="42"/>
      <c r="H225" s="42"/>
      <c r="I225" s="42"/>
      <c r="J225" s="42"/>
      <c r="K225" s="42"/>
      <c r="L225" s="42"/>
      <c r="M225" s="42"/>
      <c r="N225" s="42"/>
      <c r="O225" s="42"/>
      <c r="P225" s="42"/>
      <c r="Q225" s="42"/>
      <c r="R225" s="42"/>
      <c r="S225" s="42"/>
      <c r="T225" s="42"/>
      <c r="U225" s="42"/>
      <c r="V225" s="42"/>
      <c r="W225" s="42"/>
      <c r="X225" s="42"/>
      <c r="Y225" s="42"/>
      <c r="Z225" s="42"/>
    </row>
    <row r="226" spans="1:26" ht="15.75" customHeight="1">
      <c r="A226" s="43">
        <v>228</v>
      </c>
      <c r="B226" s="44"/>
      <c r="C226" s="50"/>
      <c r="D226" s="51"/>
      <c r="E226" s="52"/>
      <c r="F226" s="53"/>
      <c r="G226" s="42"/>
      <c r="H226" s="42"/>
      <c r="I226" s="42"/>
      <c r="J226" s="42"/>
      <c r="K226" s="42"/>
      <c r="L226" s="42"/>
      <c r="M226" s="42"/>
      <c r="N226" s="42"/>
      <c r="O226" s="42"/>
      <c r="P226" s="42"/>
      <c r="Q226" s="42"/>
      <c r="R226" s="42"/>
      <c r="S226" s="42"/>
      <c r="T226" s="42"/>
      <c r="U226" s="42"/>
      <c r="V226" s="42"/>
      <c r="W226" s="42"/>
      <c r="X226" s="42"/>
      <c r="Y226" s="42"/>
      <c r="Z226" s="42"/>
    </row>
    <row r="227" spans="1:26" ht="15.75" customHeight="1">
      <c r="A227" s="43">
        <v>229</v>
      </c>
      <c r="B227" s="44"/>
      <c r="C227" s="50"/>
      <c r="D227" s="51"/>
      <c r="E227" s="52"/>
      <c r="F227" s="53"/>
      <c r="G227" s="42"/>
      <c r="H227" s="42"/>
      <c r="I227" s="42"/>
      <c r="J227" s="42"/>
      <c r="K227" s="42"/>
      <c r="L227" s="42"/>
      <c r="M227" s="42"/>
      <c r="N227" s="42"/>
      <c r="O227" s="42"/>
      <c r="P227" s="42"/>
      <c r="Q227" s="42"/>
      <c r="R227" s="42"/>
      <c r="S227" s="42"/>
      <c r="T227" s="42"/>
      <c r="U227" s="42"/>
      <c r="V227" s="42"/>
      <c r="W227" s="42"/>
      <c r="X227" s="42"/>
      <c r="Y227" s="42"/>
      <c r="Z227" s="42"/>
    </row>
    <row r="228" spans="1:26" ht="15.75" customHeight="1">
      <c r="A228" s="43">
        <v>230</v>
      </c>
      <c r="B228" s="44"/>
      <c r="C228" s="50"/>
      <c r="D228" s="51"/>
      <c r="E228" s="52"/>
      <c r="F228" s="53"/>
      <c r="G228" s="42"/>
      <c r="H228" s="42"/>
      <c r="I228" s="42"/>
      <c r="J228" s="42"/>
      <c r="K228" s="42"/>
      <c r="L228" s="42"/>
      <c r="M228" s="42"/>
      <c r="N228" s="42"/>
      <c r="O228" s="42"/>
      <c r="P228" s="42"/>
      <c r="Q228" s="42"/>
      <c r="R228" s="42"/>
      <c r="S228" s="42"/>
      <c r="T228" s="42"/>
      <c r="U228" s="42"/>
      <c r="V228" s="42"/>
      <c r="W228" s="42"/>
      <c r="X228" s="42"/>
      <c r="Y228" s="42"/>
      <c r="Z228" s="42"/>
    </row>
    <row r="229" spans="1:26" ht="15.75" customHeight="1">
      <c r="A229" s="43">
        <v>231</v>
      </c>
      <c r="B229" s="44"/>
      <c r="C229" s="50"/>
      <c r="D229" s="51"/>
      <c r="E229" s="52"/>
      <c r="F229" s="53"/>
      <c r="G229" s="42"/>
      <c r="H229" s="42"/>
      <c r="I229" s="42"/>
      <c r="J229" s="42"/>
      <c r="K229" s="42"/>
      <c r="L229" s="42"/>
      <c r="M229" s="42"/>
      <c r="N229" s="42"/>
      <c r="O229" s="42"/>
      <c r="P229" s="42"/>
      <c r="Q229" s="42"/>
      <c r="R229" s="42"/>
      <c r="S229" s="42"/>
      <c r="T229" s="42"/>
      <c r="U229" s="42"/>
      <c r="V229" s="42"/>
      <c r="W229" s="42"/>
      <c r="X229" s="42"/>
      <c r="Y229" s="42"/>
      <c r="Z229" s="42"/>
    </row>
    <row r="230" spans="1:26" ht="15.75" customHeight="1">
      <c r="A230" s="43">
        <v>232</v>
      </c>
      <c r="B230" s="44"/>
      <c r="C230" s="50"/>
      <c r="D230" s="51"/>
      <c r="E230" s="52"/>
      <c r="F230" s="53"/>
      <c r="G230" s="42"/>
      <c r="H230" s="42"/>
      <c r="I230" s="42"/>
      <c r="J230" s="42"/>
      <c r="K230" s="42"/>
      <c r="L230" s="42"/>
      <c r="M230" s="42"/>
      <c r="N230" s="42"/>
      <c r="O230" s="42"/>
      <c r="P230" s="42"/>
      <c r="Q230" s="42"/>
      <c r="R230" s="42"/>
      <c r="S230" s="42"/>
      <c r="T230" s="42"/>
      <c r="U230" s="42"/>
      <c r="V230" s="42"/>
      <c r="W230" s="42"/>
      <c r="X230" s="42"/>
      <c r="Y230" s="42"/>
      <c r="Z230" s="42"/>
    </row>
    <row r="231" spans="1:26" ht="15.75" customHeight="1">
      <c r="A231" s="43">
        <v>233</v>
      </c>
      <c r="B231" s="44"/>
      <c r="C231" s="50"/>
      <c r="D231" s="51"/>
      <c r="E231" s="52"/>
      <c r="F231" s="53"/>
      <c r="G231" s="42"/>
      <c r="H231" s="42"/>
      <c r="I231" s="42"/>
      <c r="J231" s="42"/>
      <c r="K231" s="42"/>
      <c r="L231" s="42"/>
      <c r="M231" s="42"/>
      <c r="N231" s="42"/>
      <c r="O231" s="42"/>
      <c r="P231" s="42"/>
      <c r="Q231" s="42"/>
      <c r="R231" s="42"/>
      <c r="S231" s="42"/>
      <c r="T231" s="42"/>
      <c r="U231" s="42"/>
      <c r="V231" s="42"/>
      <c r="W231" s="42"/>
      <c r="X231" s="42"/>
      <c r="Y231" s="42"/>
      <c r="Z231" s="42"/>
    </row>
    <row r="232" spans="1:26" ht="15.75" customHeight="1">
      <c r="A232" s="43">
        <v>234</v>
      </c>
      <c r="B232" s="44"/>
      <c r="C232" s="50"/>
      <c r="D232" s="51"/>
      <c r="E232" s="52"/>
      <c r="F232" s="53"/>
      <c r="G232" s="42"/>
      <c r="H232" s="42"/>
      <c r="I232" s="42"/>
      <c r="J232" s="42"/>
      <c r="K232" s="42"/>
      <c r="L232" s="42"/>
      <c r="M232" s="42"/>
      <c r="N232" s="42"/>
      <c r="O232" s="42"/>
      <c r="P232" s="42"/>
      <c r="Q232" s="42"/>
      <c r="R232" s="42"/>
      <c r="S232" s="42"/>
      <c r="T232" s="42"/>
      <c r="U232" s="42"/>
      <c r="V232" s="42"/>
      <c r="W232" s="42"/>
      <c r="X232" s="42"/>
      <c r="Y232" s="42"/>
      <c r="Z232" s="42"/>
    </row>
    <row r="233" spans="1:26" ht="15.75" customHeight="1">
      <c r="A233" s="43">
        <v>235</v>
      </c>
      <c r="B233" s="44"/>
      <c r="C233" s="50"/>
      <c r="D233" s="51"/>
      <c r="E233" s="52"/>
      <c r="F233" s="53"/>
      <c r="G233" s="42"/>
      <c r="H233" s="42"/>
      <c r="I233" s="42"/>
      <c r="J233" s="42"/>
      <c r="K233" s="42"/>
      <c r="L233" s="42"/>
      <c r="M233" s="42"/>
      <c r="N233" s="42"/>
      <c r="O233" s="42"/>
      <c r="P233" s="42"/>
      <c r="Q233" s="42"/>
      <c r="R233" s="42"/>
      <c r="S233" s="42"/>
      <c r="T233" s="42"/>
      <c r="U233" s="42"/>
      <c r="V233" s="42"/>
      <c r="W233" s="42"/>
      <c r="X233" s="42"/>
      <c r="Y233" s="42"/>
      <c r="Z233" s="42"/>
    </row>
    <row r="234" spans="1:26" ht="15.75" customHeight="1">
      <c r="A234" s="43">
        <v>236</v>
      </c>
      <c r="B234" s="44"/>
      <c r="C234" s="50"/>
      <c r="D234" s="51"/>
      <c r="E234" s="52"/>
      <c r="F234" s="53"/>
      <c r="G234" s="42"/>
      <c r="H234" s="42"/>
      <c r="I234" s="42"/>
      <c r="J234" s="42"/>
      <c r="K234" s="42"/>
      <c r="L234" s="42"/>
      <c r="M234" s="42"/>
      <c r="N234" s="42"/>
      <c r="O234" s="42"/>
      <c r="P234" s="42"/>
      <c r="Q234" s="42"/>
      <c r="R234" s="42"/>
      <c r="S234" s="42"/>
      <c r="T234" s="42"/>
      <c r="U234" s="42"/>
      <c r="V234" s="42"/>
      <c r="W234" s="42"/>
      <c r="X234" s="42"/>
      <c r="Y234" s="42"/>
      <c r="Z234" s="42"/>
    </row>
    <row r="235" spans="1:26" ht="15.75" customHeight="1">
      <c r="A235" s="43">
        <v>237</v>
      </c>
      <c r="B235" s="44"/>
      <c r="C235" s="50"/>
      <c r="D235" s="51"/>
      <c r="E235" s="52"/>
      <c r="F235" s="53"/>
      <c r="G235" s="42"/>
      <c r="H235" s="42"/>
      <c r="I235" s="42"/>
      <c r="J235" s="42"/>
      <c r="K235" s="42"/>
      <c r="L235" s="42"/>
      <c r="M235" s="42"/>
      <c r="N235" s="42"/>
      <c r="O235" s="42"/>
      <c r="P235" s="42"/>
      <c r="Q235" s="42"/>
      <c r="R235" s="42"/>
      <c r="S235" s="42"/>
      <c r="T235" s="42"/>
      <c r="U235" s="42"/>
      <c r="V235" s="42"/>
      <c r="W235" s="42"/>
      <c r="X235" s="42"/>
      <c r="Y235" s="42"/>
      <c r="Z235" s="42"/>
    </row>
    <row r="236" spans="1:26" ht="15.75" customHeight="1">
      <c r="A236" s="43">
        <v>238</v>
      </c>
      <c r="B236" s="44"/>
      <c r="C236" s="50"/>
      <c r="D236" s="51"/>
      <c r="E236" s="52"/>
      <c r="F236" s="53"/>
      <c r="G236" s="42"/>
      <c r="H236" s="42"/>
      <c r="I236" s="42"/>
      <c r="J236" s="42"/>
      <c r="K236" s="42"/>
      <c r="L236" s="42"/>
      <c r="M236" s="42"/>
      <c r="N236" s="42"/>
      <c r="O236" s="42"/>
      <c r="P236" s="42"/>
      <c r="Q236" s="42"/>
      <c r="R236" s="42"/>
      <c r="S236" s="42"/>
      <c r="T236" s="42"/>
      <c r="U236" s="42"/>
      <c r="V236" s="42"/>
      <c r="W236" s="42"/>
      <c r="X236" s="42"/>
      <c r="Y236" s="42"/>
      <c r="Z236" s="42"/>
    </row>
    <row r="237" spans="1:26" ht="15.75" customHeight="1">
      <c r="A237" s="43">
        <v>239</v>
      </c>
      <c r="B237" s="44"/>
      <c r="C237" s="50"/>
      <c r="D237" s="51"/>
      <c r="E237" s="52"/>
      <c r="F237" s="53"/>
      <c r="G237" s="42"/>
      <c r="H237" s="42"/>
      <c r="I237" s="42"/>
      <c r="J237" s="42"/>
      <c r="K237" s="42"/>
      <c r="L237" s="42"/>
      <c r="M237" s="42"/>
      <c r="N237" s="42"/>
      <c r="O237" s="42"/>
      <c r="P237" s="42"/>
      <c r="Q237" s="42"/>
      <c r="R237" s="42"/>
      <c r="S237" s="42"/>
      <c r="T237" s="42"/>
      <c r="U237" s="42"/>
      <c r="V237" s="42"/>
      <c r="W237" s="42"/>
      <c r="X237" s="42"/>
      <c r="Y237" s="42"/>
      <c r="Z237" s="42"/>
    </row>
    <row r="238" spans="1:26" ht="15.75" customHeight="1">
      <c r="A238" s="43">
        <v>240</v>
      </c>
      <c r="B238" s="44"/>
      <c r="C238" s="50"/>
      <c r="D238" s="51"/>
      <c r="E238" s="52"/>
      <c r="F238" s="53"/>
      <c r="G238" s="42"/>
      <c r="H238" s="42"/>
      <c r="I238" s="42"/>
      <c r="J238" s="42"/>
      <c r="K238" s="42"/>
      <c r="L238" s="42"/>
      <c r="M238" s="42"/>
      <c r="N238" s="42"/>
      <c r="O238" s="42"/>
      <c r="P238" s="42"/>
      <c r="Q238" s="42"/>
      <c r="R238" s="42"/>
      <c r="S238" s="42"/>
      <c r="T238" s="42"/>
      <c r="U238" s="42"/>
      <c r="V238" s="42"/>
      <c r="W238" s="42"/>
      <c r="X238" s="42"/>
      <c r="Y238" s="42"/>
      <c r="Z238" s="42"/>
    </row>
    <row r="239" spans="1:26" ht="15.75" customHeight="1">
      <c r="A239" s="43">
        <v>241</v>
      </c>
      <c r="B239" s="44"/>
      <c r="C239" s="50"/>
      <c r="D239" s="51"/>
      <c r="E239" s="52"/>
      <c r="F239" s="53"/>
      <c r="G239" s="42"/>
      <c r="H239" s="42"/>
      <c r="I239" s="42"/>
      <c r="J239" s="42"/>
      <c r="K239" s="42"/>
      <c r="L239" s="42"/>
      <c r="M239" s="42"/>
      <c r="N239" s="42"/>
      <c r="O239" s="42"/>
      <c r="P239" s="42"/>
      <c r="Q239" s="42"/>
      <c r="R239" s="42"/>
      <c r="S239" s="42"/>
      <c r="T239" s="42"/>
      <c r="U239" s="42"/>
      <c r="V239" s="42"/>
      <c r="W239" s="42"/>
      <c r="X239" s="42"/>
      <c r="Y239" s="42"/>
      <c r="Z239" s="42"/>
    </row>
    <row r="240" spans="1:26" ht="15.75" customHeight="1">
      <c r="A240" s="43">
        <v>242</v>
      </c>
      <c r="B240" s="44"/>
      <c r="C240" s="50"/>
      <c r="D240" s="51"/>
      <c r="E240" s="52"/>
      <c r="F240" s="53"/>
      <c r="G240" s="42"/>
      <c r="H240" s="42"/>
      <c r="I240" s="42"/>
      <c r="J240" s="42"/>
      <c r="K240" s="42"/>
      <c r="L240" s="42"/>
      <c r="M240" s="42"/>
      <c r="N240" s="42"/>
      <c r="O240" s="42"/>
      <c r="P240" s="42"/>
      <c r="Q240" s="42"/>
      <c r="R240" s="42"/>
      <c r="S240" s="42"/>
      <c r="T240" s="42"/>
      <c r="U240" s="42"/>
      <c r="V240" s="42"/>
      <c r="W240" s="42"/>
      <c r="X240" s="42"/>
      <c r="Y240" s="42"/>
      <c r="Z240" s="42"/>
    </row>
    <row r="241" spans="1:26" ht="15.75" customHeight="1">
      <c r="A241" s="43">
        <v>243</v>
      </c>
      <c r="B241" s="44"/>
      <c r="C241" s="50"/>
      <c r="D241" s="51"/>
      <c r="E241" s="52"/>
      <c r="F241" s="53"/>
      <c r="G241" s="42"/>
      <c r="H241" s="42"/>
      <c r="I241" s="42"/>
      <c r="J241" s="42"/>
      <c r="K241" s="42"/>
      <c r="L241" s="42"/>
      <c r="M241" s="42"/>
      <c r="N241" s="42"/>
      <c r="O241" s="42"/>
      <c r="P241" s="42"/>
      <c r="Q241" s="42"/>
      <c r="R241" s="42"/>
      <c r="S241" s="42"/>
      <c r="T241" s="42"/>
      <c r="U241" s="42"/>
      <c r="V241" s="42"/>
      <c r="W241" s="42"/>
      <c r="X241" s="42"/>
      <c r="Y241" s="42"/>
      <c r="Z241" s="42"/>
    </row>
    <row r="242" spans="1:26" ht="15.75" customHeight="1">
      <c r="A242" s="43">
        <v>244</v>
      </c>
      <c r="B242" s="44"/>
      <c r="C242" s="50"/>
      <c r="D242" s="51"/>
      <c r="E242" s="52"/>
      <c r="F242" s="53"/>
      <c r="G242" s="42"/>
      <c r="H242" s="42"/>
      <c r="I242" s="42"/>
      <c r="J242" s="42"/>
      <c r="K242" s="42"/>
      <c r="L242" s="42"/>
      <c r="M242" s="42"/>
      <c r="N242" s="42"/>
      <c r="O242" s="42"/>
      <c r="P242" s="42"/>
      <c r="Q242" s="42"/>
      <c r="R242" s="42"/>
      <c r="S242" s="42"/>
      <c r="T242" s="42"/>
      <c r="U242" s="42"/>
      <c r="V242" s="42"/>
      <c r="W242" s="42"/>
      <c r="X242" s="42"/>
      <c r="Y242" s="42"/>
      <c r="Z242" s="42"/>
    </row>
    <row r="243" spans="1:26" ht="15.75" customHeight="1">
      <c r="A243" s="43">
        <v>245</v>
      </c>
      <c r="B243" s="44"/>
      <c r="C243" s="50"/>
      <c r="D243" s="51"/>
      <c r="E243" s="52"/>
      <c r="F243" s="53"/>
      <c r="G243" s="42"/>
      <c r="H243" s="42"/>
      <c r="I243" s="42"/>
      <c r="J243" s="42"/>
      <c r="K243" s="42"/>
      <c r="L243" s="42"/>
      <c r="M243" s="42"/>
      <c r="N243" s="42"/>
      <c r="O243" s="42"/>
      <c r="P243" s="42"/>
      <c r="Q243" s="42"/>
      <c r="R243" s="42"/>
      <c r="S243" s="42"/>
      <c r="T243" s="42"/>
      <c r="U243" s="42"/>
      <c r="V243" s="42"/>
      <c r="W243" s="42"/>
      <c r="X243" s="42"/>
      <c r="Y243" s="42"/>
      <c r="Z243" s="42"/>
    </row>
    <row r="244" spans="1:26" ht="15.75" customHeight="1">
      <c r="A244" s="43">
        <v>246</v>
      </c>
      <c r="B244" s="44"/>
      <c r="C244" s="50"/>
      <c r="D244" s="51"/>
      <c r="E244" s="52"/>
      <c r="F244" s="53"/>
      <c r="G244" s="42"/>
      <c r="H244" s="42"/>
      <c r="I244" s="42"/>
      <c r="J244" s="42"/>
      <c r="K244" s="42"/>
      <c r="L244" s="42"/>
      <c r="M244" s="42"/>
      <c r="N244" s="42"/>
      <c r="O244" s="42"/>
      <c r="P244" s="42"/>
      <c r="Q244" s="42"/>
      <c r="R244" s="42"/>
      <c r="S244" s="42"/>
      <c r="T244" s="42"/>
      <c r="U244" s="42"/>
      <c r="V244" s="42"/>
      <c r="W244" s="42"/>
      <c r="X244" s="42"/>
      <c r="Y244" s="42"/>
      <c r="Z244" s="42"/>
    </row>
    <row r="245" spans="1:26" ht="15.75" customHeight="1">
      <c r="A245" s="43">
        <v>247</v>
      </c>
      <c r="B245" s="44"/>
      <c r="C245" s="50"/>
      <c r="D245" s="51"/>
      <c r="E245" s="52"/>
      <c r="F245" s="53"/>
      <c r="G245" s="42"/>
      <c r="H245" s="42"/>
      <c r="I245" s="42"/>
      <c r="J245" s="42"/>
      <c r="K245" s="42"/>
      <c r="L245" s="42"/>
      <c r="M245" s="42"/>
      <c r="N245" s="42"/>
      <c r="O245" s="42"/>
      <c r="P245" s="42"/>
      <c r="Q245" s="42"/>
      <c r="R245" s="42"/>
      <c r="S245" s="42"/>
      <c r="T245" s="42"/>
      <c r="U245" s="42"/>
      <c r="V245" s="42"/>
      <c r="W245" s="42"/>
      <c r="X245" s="42"/>
      <c r="Y245" s="42"/>
      <c r="Z245" s="42"/>
    </row>
    <row r="246" spans="1:26" ht="15.75" customHeight="1">
      <c r="A246" s="43">
        <v>248</v>
      </c>
      <c r="B246" s="44"/>
      <c r="C246" s="50"/>
      <c r="D246" s="51"/>
      <c r="E246" s="52"/>
      <c r="F246" s="53"/>
      <c r="G246" s="42"/>
      <c r="H246" s="42"/>
      <c r="I246" s="42"/>
      <c r="J246" s="42"/>
      <c r="K246" s="42"/>
      <c r="L246" s="42"/>
      <c r="M246" s="42"/>
      <c r="N246" s="42"/>
      <c r="O246" s="42"/>
      <c r="P246" s="42"/>
      <c r="Q246" s="42"/>
      <c r="R246" s="42"/>
      <c r="S246" s="42"/>
      <c r="T246" s="42"/>
      <c r="U246" s="42"/>
      <c r="V246" s="42"/>
      <c r="W246" s="42"/>
      <c r="X246" s="42"/>
      <c r="Y246" s="42"/>
      <c r="Z246" s="42"/>
    </row>
    <row r="247" spans="1:26" ht="15.75" customHeight="1">
      <c r="A247" s="43">
        <v>249</v>
      </c>
      <c r="B247" s="44"/>
      <c r="C247" s="50"/>
      <c r="D247" s="51"/>
      <c r="E247" s="52"/>
      <c r="F247" s="53"/>
      <c r="G247" s="42"/>
      <c r="H247" s="42"/>
      <c r="I247" s="42"/>
      <c r="J247" s="42"/>
      <c r="K247" s="42"/>
      <c r="L247" s="42"/>
      <c r="M247" s="42"/>
      <c r="N247" s="42"/>
      <c r="O247" s="42"/>
      <c r="P247" s="42"/>
      <c r="Q247" s="42"/>
      <c r="R247" s="42"/>
      <c r="S247" s="42"/>
      <c r="T247" s="42"/>
      <c r="U247" s="42"/>
      <c r="V247" s="42"/>
      <c r="W247" s="42"/>
      <c r="X247" s="42"/>
      <c r="Y247" s="42"/>
      <c r="Z247" s="42"/>
    </row>
    <row r="248" spans="1:26" ht="15.75" customHeight="1">
      <c r="A248" s="43">
        <v>250</v>
      </c>
      <c r="B248" s="44"/>
      <c r="C248" s="50"/>
      <c r="D248" s="51"/>
      <c r="E248" s="52"/>
      <c r="F248" s="53"/>
      <c r="G248" s="42"/>
      <c r="H248" s="42"/>
      <c r="I248" s="42"/>
      <c r="J248" s="42"/>
      <c r="K248" s="42"/>
      <c r="L248" s="42"/>
      <c r="M248" s="42"/>
      <c r="N248" s="42"/>
      <c r="O248" s="42"/>
      <c r="P248" s="42"/>
      <c r="Q248" s="42"/>
      <c r="R248" s="42"/>
      <c r="S248" s="42"/>
      <c r="T248" s="42"/>
      <c r="U248" s="42"/>
      <c r="V248" s="42"/>
      <c r="W248" s="42"/>
      <c r="X248" s="42"/>
      <c r="Y248" s="42"/>
      <c r="Z248" s="42"/>
    </row>
    <row r="249" spans="1:26" ht="15.75" customHeight="1">
      <c r="A249" s="43">
        <v>251</v>
      </c>
      <c r="B249" s="44"/>
      <c r="C249" s="50"/>
      <c r="D249" s="51"/>
      <c r="E249" s="52"/>
      <c r="F249" s="53"/>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c r="A250" s="43">
        <v>252</v>
      </c>
      <c r="B250" s="44"/>
      <c r="C250" s="50"/>
      <c r="D250" s="51"/>
      <c r="E250" s="52"/>
      <c r="F250" s="53"/>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c r="A251" s="43">
        <v>253</v>
      </c>
      <c r="B251" s="44"/>
      <c r="C251" s="50"/>
      <c r="D251" s="51"/>
      <c r="E251" s="52"/>
      <c r="F251" s="53"/>
      <c r="G251" s="42"/>
      <c r="H251" s="42"/>
      <c r="I251" s="42"/>
      <c r="J251" s="42"/>
      <c r="K251" s="42"/>
      <c r="L251" s="42"/>
      <c r="M251" s="42"/>
      <c r="N251" s="42"/>
      <c r="O251" s="42"/>
      <c r="P251" s="42"/>
      <c r="Q251" s="42"/>
      <c r="R251" s="42"/>
      <c r="S251" s="42"/>
      <c r="T251" s="42"/>
      <c r="U251" s="42"/>
      <c r="V251" s="42"/>
      <c r="W251" s="42"/>
      <c r="X251" s="42"/>
      <c r="Y251" s="42"/>
      <c r="Z251" s="42"/>
    </row>
    <row r="252" spans="1:26" ht="15.75" customHeight="1">
      <c r="A252" s="43">
        <v>254</v>
      </c>
      <c r="B252" s="44"/>
      <c r="C252" s="50"/>
      <c r="D252" s="51"/>
      <c r="E252" s="52"/>
      <c r="F252" s="53"/>
      <c r="G252" s="42"/>
      <c r="H252" s="42"/>
      <c r="I252" s="42"/>
      <c r="J252" s="42"/>
      <c r="K252" s="42"/>
      <c r="L252" s="42"/>
      <c r="M252" s="42"/>
      <c r="N252" s="42"/>
      <c r="O252" s="42"/>
      <c r="P252" s="42"/>
      <c r="Q252" s="42"/>
      <c r="R252" s="42"/>
      <c r="S252" s="42"/>
      <c r="T252" s="42"/>
      <c r="U252" s="42"/>
      <c r="V252" s="42"/>
      <c r="W252" s="42"/>
      <c r="X252" s="42"/>
      <c r="Y252" s="42"/>
      <c r="Z252" s="42"/>
    </row>
    <row r="253" spans="1:26" ht="15.75" customHeight="1">
      <c r="A253" s="43">
        <v>255</v>
      </c>
      <c r="B253" s="44"/>
      <c r="C253" s="50"/>
      <c r="D253" s="51"/>
      <c r="E253" s="52"/>
      <c r="F253" s="53"/>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c r="A254" s="43">
        <v>256</v>
      </c>
      <c r="B254" s="44"/>
      <c r="C254" s="50"/>
      <c r="D254" s="51"/>
      <c r="E254" s="52"/>
      <c r="F254" s="53"/>
      <c r="G254" s="42"/>
      <c r="H254" s="42"/>
      <c r="I254" s="42"/>
      <c r="J254" s="42"/>
      <c r="K254" s="42"/>
      <c r="L254" s="42"/>
      <c r="M254" s="42"/>
      <c r="N254" s="42"/>
      <c r="O254" s="42"/>
      <c r="P254" s="42"/>
      <c r="Q254" s="42"/>
      <c r="R254" s="42"/>
      <c r="S254" s="42"/>
      <c r="T254" s="42"/>
      <c r="U254" s="42"/>
      <c r="V254" s="42"/>
      <c r="W254" s="42"/>
      <c r="X254" s="42"/>
      <c r="Y254" s="42"/>
      <c r="Z254" s="42"/>
    </row>
    <row r="255" spans="1:26" ht="15.75" customHeight="1">
      <c r="A255" s="43">
        <v>257</v>
      </c>
      <c r="B255" s="44"/>
      <c r="C255" s="50"/>
      <c r="D255" s="51"/>
      <c r="E255" s="52"/>
      <c r="F255" s="53"/>
      <c r="G255" s="42"/>
      <c r="H255" s="42"/>
      <c r="I255" s="42"/>
      <c r="J255" s="42"/>
      <c r="K255" s="42"/>
      <c r="L255" s="42"/>
      <c r="M255" s="42"/>
      <c r="N255" s="42"/>
      <c r="O255" s="42"/>
      <c r="P255" s="42"/>
      <c r="Q255" s="42"/>
      <c r="R255" s="42"/>
      <c r="S255" s="42"/>
      <c r="T255" s="42"/>
      <c r="U255" s="42"/>
      <c r="V255" s="42"/>
      <c r="W255" s="42"/>
      <c r="X255" s="42"/>
      <c r="Y255" s="42"/>
      <c r="Z255" s="42"/>
    </row>
    <row r="256" spans="1:26" ht="15.75" customHeight="1">
      <c r="A256" s="43">
        <v>258</v>
      </c>
      <c r="B256" s="44"/>
      <c r="C256" s="50"/>
      <c r="D256" s="51"/>
      <c r="E256" s="52"/>
      <c r="F256" s="53"/>
      <c r="G256" s="42"/>
      <c r="H256" s="42"/>
      <c r="I256" s="42"/>
      <c r="J256" s="42"/>
      <c r="K256" s="42"/>
      <c r="L256" s="42"/>
      <c r="M256" s="42"/>
      <c r="N256" s="42"/>
      <c r="O256" s="42"/>
      <c r="P256" s="42"/>
      <c r="Q256" s="42"/>
      <c r="R256" s="42"/>
      <c r="S256" s="42"/>
      <c r="T256" s="42"/>
      <c r="U256" s="42"/>
      <c r="V256" s="42"/>
      <c r="W256" s="42"/>
      <c r="X256" s="42"/>
      <c r="Y256" s="42"/>
      <c r="Z256" s="42"/>
    </row>
    <row r="257" spans="1:26" ht="15.75" customHeight="1">
      <c r="A257" s="43">
        <v>259</v>
      </c>
      <c r="B257" s="44"/>
      <c r="C257" s="50"/>
      <c r="D257" s="51"/>
      <c r="E257" s="52"/>
      <c r="F257" s="53"/>
      <c r="G257" s="42"/>
      <c r="H257" s="42"/>
      <c r="I257" s="42"/>
      <c r="J257" s="42"/>
      <c r="K257" s="42"/>
      <c r="L257" s="42"/>
      <c r="M257" s="42"/>
      <c r="N257" s="42"/>
      <c r="O257" s="42"/>
      <c r="P257" s="42"/>
      <c r="Q257" s="42"/>
      <c r="R257" s="42"/>
      <c r="S257" s="42"/>
      <c r="T257" s="42"/>
      <c r="U257" s="42"/>
      <c r="V257" s="42"/>
      <c r="W257" s="42"/>
      <c r="X257" s="42"/>
      <c r="Y257" s="42"/>
      <c r="Z257" s="42"/>
    </row>
    <row r="258" spans="1:26" ht="15.75" customHeight="1">
      <c r="A258" s="43">
        <v>260</v>
      </c>
      <c r="B258" s="44"/>
      <c r="C258" s="50"/>
      <c r="D258" s="51"/>
      <c r="E258" s="52"/>
      <c r="F258" s="53"/>
      <c r="G258" s="42"/>
      <c r="H258" s="42"/>
      <c r="I258" s="42"/>
      <c r="J258" s="42"/>
      <c r="K258" s="42"/>
      <c r="L258" s="42"/>
      <c r="M258" s="42"/>
      <c r="N258" s="42"/>
      <c r="O258" s="42"/>
      <c r="P258" s="42"/>
      <c r="Q258" s="42"/>
      <c r="R258" s="42"/>
      <c r="S258" s="42"/>
      <c r="T258" s="42"/>
      <c r="U258" s="42"/>
      <c r="V258" s="42"/>
      <c r="W258" s="42"/>
      <c r="X258" s="42"/>
      <c r="Y258" s="42"/>
      <c r="Z258" s="42"/>
    </row>
    <row r="259" spans="1:26" ht="15.75" customHeight="1">
      <c r="A259" s="43">
        <v>261</v>
      </c>
      <c r="B259" s="44"/>
      <c r="C259" s="50"/>
      <c r="D259" s="51"/>
      <c r="E259" s="52"/>
      <c r="F259" s="53"/>
      <c r="G259" s="42"/>
      <c r="H259" s="42"/>
      <c r="I259" s="42"/>
      <c r="J259" s="42"/>
      <c r="K259" s="42"/>
      <c r="L259" s="42"/>
      <c r="M259" s="42"/>
      <c r="N259" s="42"/>
      <c r="O259" s="42"/>
      <c r="P259" s="42"/>
      <c r="Q259" s="42"/>
      <c r="R259" s="42"/>
      <c r="S259" s="42"/>
      <c r="T259" s="42"/>
      <c r="U259" s="42"/>
      <c r="V259" s="42"/>
      <c r="W259" s="42"/>
      <c r="X259" s="42"/>
      <c r="Y259" s="42"/>
      <c r="Z259" s="42"/>
    </row>
    <row r="260" spans="1:26" ht="15.75" customHeight="1">
      <c r="A260" s="43">
        <v>262</v>
      </c>
      <c r="B260" s="44"/>
      <c r="C260" s="50"/>
      <c r="D260" s="51"/>
      <c r="E260" s="52"/>
      <c r="F260" s="53"/>
      <c r="G260" s="42"/>
      <c r="H260" s="42"/>
      <c r="I260" s="42"/>
      <c r="J260" s="42"/>
      <c r="K260" s="42"/>
      <c r="L260" s="42"/>
      <c r="M260" s="42"/>
      <c r="N260" s="42"/>
      <c r="O260" s="42"/>
      <c r="P260" s="42"/>
      <c r="Q260" s="42"/>
      <c r="R260" s="42"/>
      <c r="S260" s="42"/>
      <c r="T260" s="42"/>
      <c r="U260" s="42"/>
      <c r="V260" s="42"/>
      <c r="W260" s="42"/>
      <c r="X260" s="42"/>
      <c r="Y260" s="42"/>
      <c r="Z260" s="42"/>
    </row>
    <row r="261" spans="1:26" ht="15.75" customHeight="1">
      <c r="A261" s="43">
        <v>263</v>
      </c>
      <c r="B261" s="44"/>
      <c r="C261" s="50"/>
      <c r="D261" s="51"/>
      <c r="E261" s="52"/>
      <c r="F261" s="53"/>
      <c r="G261" s="42"/>
      <c r="H261" s="42"/>
      <c r="I261" s="42"/>
      <c r="J261" s="42"/>
      <c r="K261" s="42"/>
      <c r="L261" s="42"/>
      <c r="M261" s="42"/>
      <c r="N261" s="42"/>
      <c r="O261" s="42"/>
      <c r="P261" s="42"/>
      <c r="Q261" s="42"/>
      <c r="R261" s="42"/>
      <c r="S261" s="42"/>
      <c r="T261" s="42"/>
      <c r="U261" s="42"/>
      <c r="V261" s="42"/>
      <c r="W261" s="42"/>
      <c r="X261" s="42"/>
      <c r="Y261" s="42"/>
      <c r="Z261" s="42"/>
    </row>
    <row r="262" spans="1:26" ht="15.75" customHeight="1">
      <c r="A262" s="43">
        <v>264</v>
      </c>
      <c r="B262" s="44"/>
      <c r="C262" s="50"/>
      <c r="D262" s="51"/>
      <c r="E262" s="52"/>
      <c r="F262" s="53"/>
      <c r="G262" s="42"/>
      <c r="H262" s="42"/>
      <c r="I262" s="42"/>
      <c r="J262" s="42"/>
      <c r="K262" s="42"/>
      <c r="L262" s="42"/>
      <c r="M262" s="42"/>
      <c r="N262" s="42"/>
      <c r="O262" s="42"/>
      <c r="P262" s="42"/>
      <c r="Q262" s="42"/>
      <c r="R262" s="42"/>
      <c r="S262" s="42"/>
      <c r="T262" s="42"/>
      <c r="U262" s="42"/>
      <c r="V262" s="42"/>
      <c r="W262" s="42"/>
      <c r="X262" s="42"/>
      <c r="Y262" s="42"/>
      <c r="Z262" s="42"/>
    </row>
    <row r="263" spans="1:26" ht="15.75" customHeight="1">
      <c r="A263" s="43">
        <v>265</v>
      </c>
      <c r="B263" s="44"/>
      <c r="C263" s="50"/>
      <c r="D263" s="51"/>
      <c r="E263" s="52"/>
      <c r="F263" s="53"/>
      <c r="G263" s="42"/>
      <c r="H263" s="42"/>
      <c r="I263" s="42"/>
      <c r="J263" s="42"/>
      <c r="K263" s="42"/>
      <c r="L263" s="42"/>
      <c r="M263" s="42"/>
      <c r="N263" s="42"/>
      <c r="O263" s="42"/>
      <c r="P263" s="42"/>
      <c r="Q263" s="42"/>
      <c r="R263" s="42"/>
      <c r="S263" s="42"/>
      <c r="T263" s="42"/>
      <c r="U263" s="42"/>
      <c r="V263" s="42"/>
      <c r="W263" s="42"/>
      <c r="X263" s="42"/>
      <c r="Y263" s="42"/>
      <c r="Z263" s="42"/>
    </row>
    <row r="264" spans="1:26" ht="15.75" customHeight="1">
      <c r="A264" s="43">
        <v>266</v>
      </c>
      <c r="B264" s="44"/>
      <c r="C264" s="50"/>
      <c r="D264" s="51"/>
      <c r="E264" s="52"/>
      <c r="F264" s="53"/>
      <c r="G264" s="42"/>
      <c r="H264" s="42"/>
      <c r="I264" s="42"/>
      <c r="J264" s="42"/>
      <c r="K264" s="42"/>
      <c r="L264" s="42"/>
      <c r="M264" s="42"/>
      <c r="N264" s="42"/>
      <c r="O264" s="42"/>
      <c r="P264" s="42"/>
      <c r="Q264" s="42"/>
      <c r="R264" s="42"/>
      <c r="S264" s="42"/>
      <c r="T264" s="42"/>
      <c r="U264" s="42"/>
      <c r="V264" s="42"/>
      <c r="W264" s="42"/>
      <c r="X264" s="42"/>
      <c r="Y264" s="42"/>
      <c r="Z264" s="42"/>
    </row>
    <row r="265" spans="1:26" ht="15.75" customHeight="1">
      <c r="A265" s="43">
        <v>267</v>
      </c>
      <c r="B265" s="44"/>
      <c r="C265" s="50"/>
      <c r="D265" s="51"/>
      <c r="E265" s="52"/>
      <c r="F265" s="53"/>
      <c r="G265" s="42"/>
      <c r="H265" s="42"/>
      <c r="I265" s="42"/>
      <c r="J265" s="42"/>
      <c r="K265" s="42"/>
      <c r="L265" s="42"/>
      <c r="M265" s="42"/>
      <c r="N265" s="42"/>
      <c r="O265" s="42"/>
      <c r="P265" s="42"/>
      <c r="Q265" s="42"/>
      <c r="R265" s="42"/>
      <c r="S265" s="42"/>
      <c r="T265" s="42"/>
      <c r="U265" s="42"/>
      <c r="V265" s="42"/>
      <c r="W265" s="42"/>
      <c r="X265" s="42"/>
      <c r="Y265" s="42"/>
      <c r="Z265" s="42"/>
    </row>
    <row r="266" spans="1:26" ht="15.75" customHeight="1">
      <c r="A266" s="43">
        <v>268</v>
      </c>
      <c r="B266" s="44"/>
      <c r="C266" s="50"/>
      <c r="D266" s="51"/>
      <c r="E266" s="52"/>
      <c r="F266" s="53"/>
      <c r="G266" s="42"/>
      <c r="H266" s="42"/>
      <c r="I266" s="42"/>
      <c r="J266" s="42"/>
      <c r="K266" s="42"/>
      <c r="L266" s="42"/>
      <c r="M266" s="42"/>
      <c r="N266" s="42"/>
      <c r="O266" s="42"/>
      <c r="P266" s="42"/>
      <c r="Q266" s="42"/>
      <c r="R266" s="42"/>
      <c r="S266" s="42"/>
      <c r="T266" s="42"/>
      <c r="U266" s="42"/>
      <c r="V266" s="42"/>
      <c r="W266" s="42"/>
      <c r="X266" s="42"/>
      <c r="Y266" s="42"/>
      <c r="Z266" s="42"/>
    </row>
    <row r="267" spans="1:26" ht="15.75" customHeight="1">
      <c r="A267" s="43">
        <v>269</v>
      </c>
      <c r="B267" s="44"/>
      <c r="C267" s="50"/>
      <c r="D267" s="51"/>
      <c r="E267" s="52"/>
      <c r="F267" s="53"/>
      <c r="G267" s="42"/>
      <c r="H267" s="42"/>
      <c r="I267" s="42"/>
      <c r="J267" s="42"/>
      <c r="K267" s="42"/>
      <c r="L267" s="42"/>
      <c r="M267" s="42"/>
      <c r="N267" s="42"/>
      <c r="O267" s="42"/>
      <c r="P267" s="42"/>
      <c r="Q267" s="42"/>
      <c r="R267" s="42"/>
      <c r="S267" s="42"/>
      <c r="T267" s="42"/>
      <c r="U267" s="42"/>
      <c r="V267" s="42"/>
      <c r="W267" s="42"/>
      <c r="X267" s="42"/>
      <c r="Y267" s="42"/>
      <c r="Z267" s="42"/>
    </row>
    <row r="268" spans="1:26" ht="15.75" customHeight="1">
      <c r="A268" s="43">
        <v>270</v>
      </c>
      <c r="B268" s="44"/>
      <c r="C268" s="50"/>
      <c r="D268" s="51"/>
      <c r="E268" s="52"/>
      <c r="F268" s="53"/>
      <c r="G268" s="42"/>
      <c r="H268" s="42"/>
      <c r="I268" s="42"/>
      <c r="J268" s="42"/>
      <c r="K268" s="42"/>
      <c r="L268" s="42"/>
      <c r="M268" s="42"/>
      <c r="N268" s="42"/>
      <c r="O268" s="42"/>
      <c r="P268" s="42"/>
      <c r="Q268" s="42"/>
      <c r="R268" s="42"/>
      <c r="S268" s="42"/>
      <c r="T268" s="42"/>
      <c r="U268" s="42"/>
      <c r="V268" s="42"/>
      <c r="W268" s="42"/>
      <c r="X268" s="42"/>
      <c r="Y268" s="42"/>
      <c r="Z268" s="42"/>
    </row>
    <row r="269" spans="1:26" ht="15.75" customHeight="1">
      <c r="A269" s="43">
        <v>271</v>
      </c>
      <c r="B269" s="44"/>
      <c r="C269" s="50"/>
      <c r="D269" s="51"/>
      <c r="E269" s="52"/>
      <c r="F269" s="53"/>
      <c r="G269" s="42"/>
      <c r="H269" s="42"/>
      <c r="I269" s="42"/>
      <c r="J269" s="42"/>
      <c r="K269" s="42"/>
      <c r="L269" s="42"/>
      <c r="M269" s="42"/>
      <c r="N269" s="42"/>
      <c r="O269" s="42"/>
      <c r="P269" s="42"/>
      <c r="Q269" s="42"/>
      <c r="R269" s="42"/>
      <c r="S269" s="42"/>
      <c r="T269" s="42"/>
      <c r="U269" s="42"/>
      <c r="V269" s="42"/>
      <c r="W269" s="42"/>
      <c r="X269" s="42"/>
      <c r="Y269" s="42"/>
      <c r="Z269" s="42"/>
    </row>
    <row r="270" spans="1:26" ht="15.75" customHeight="1">
      <c r="A270" s="43">
        <v>272</v>
      </c>
      <c r="B270" s="44"/>
      <c r="C270" s="50"/>
      <c r="D270" s="51"/>
      <c r="E270" s="52"/>
      <c r="F270" s="53"/>
      <c r="G270" s="42"/>
      <c r="H270" s="42"/>
      <c r="I270" s="42"/>
      <c r="J270" s="42"/>
      <c r="K270" s="42"/>
      <c r="L270" s="42"/>
      <c r="M270" s="42"/>
      <c r="N270" s="42"/>
      <c r="O270" s="42"/>
      <c r="P270" s="42"/>
      <c r="Q270" s="42"/>
      <c r="R270" s="42"/>
      <c r="S270" s="42"/>
      <c r="T270" s="42"/>
      <c r="U270" s="42"/>
      <c r="V270" s="42"/>
      <c r="W270" s="42"/>
      <c r="X270" s="42"/>
      <c r="Y270" s="42"/>
      <c r="Z270" s="42"/>
    </row>
    <row r="271" spans="1:26" ht="15.75" customHeight="1">
      <c r="A271" s="43">
        <v>273</v>
      </c>
      <c r="B271" s="44"/>
      <c r="C271" s="50"/>
      <c r="D271" s="51"/>
      <c r="E271" s="52"/>
      <c r="F271" s="53"/>
      <c r="G271" s="42"/>
      <c r="H271" s="42"/>
      <c r="I271" s="42"/>
      <c r="J271" s="42"/>
      <c r="K271" s="42"/>
      <c r="L271" s="42"/>
      <c r="M271" s="42"/>
      <c r="N271" s="42"/>
      <c r="O271" s="42"/>
      <c r="P271" s="42"/>
      <c r="Q271" s="42"/>
      <c r="R271" s="42"/>
      <c r="S271" s="42"/>
      <c r="T271" s="42"/>
      <c r="U271" s="42"/>
      <c r="V271" s="42"/>
      <c r="W271" s="42"/>
      <c r="X271" s="42"/>
      <c r="Y271" s="42"/>
      <c r="Z271" s="42"/>
    </row>
    <row r="272" spans="1:26" ht="15.75" customHeight="1">
      <c r="A272" s="43">
        <v>274</v>
      </c>
      <c r="B272" s="44"/>
      <c r="C272" s="50"/>
      <c r="D272" s="51"/>
      <c r="E272" s="52"/>
      <c r="F272" s="53"/>
      <c r="G272" s="42"/>
      <c r="H272" s="42"/>
      <c r="I272" s="42"/>
      <c r="J272" s="42"/>
      <c r="K272" s="42"/>
      <c r="L272" s="42"/>
      <c r="M272" s="42"/>
      <c r="N272" s="42"/>
      <c r="O272" s="42"/>
      <c r="P272" s="42"/>
      <c r="Q272" s="42"/>
      <c r="R272" s="42"/>
      <c r="S272" s="42"/>
      <c r="T272" s="42"/>
      <c r="U272" s="42"/>
      <c r="V272" s="42"/>
      <c r="W272" s="42"/>
      <c r="X272" s="42"/>
      <c r="Y272" s="42"/>
      <c r="Z272" s="42"/>
    </row>
    <row r="273" spans="1:26" ht="15.75" customHeight="1">
      <c r="A273" s="43">
        <v>275</v>
      </c>
      <c r="B273" s="44"/>
      <c r="C273" s="50"/>
      <c r="D273" s="51"/>
      <c r="E273" s="52"/>
      <c r="F273" s="53"/>
      <c r="G273" s="42"/>
      <c r="H273" s="42"/>
      <c r="I273" s="42"/>
      <c r="J273" s="42"/>
      <c r="K273" s="42"/>
      <c r="L273" s="42"/>
      <c r="M273" s="42"/>
      <c r="N273" s="42"/>
      <c r="O273" s="42"/>
      <c r="P273" s="42"/>
      <c r="Q273" s="42"/>
      <c r="R273" s="42"/>
      <c r="S273" s="42"/>
      <c r="T273" s="42"/>
      <c r="U273" s="42"/>
      <c r="V273" s="42"/>
      <c r="W273" s="42"/>
      <c r="X273" s="42"/>
      <c r="Y273" s="42"/>
      <c r="Z273" s="42"/>
    </row>
    <row r="274" spans="1:26" ht="15.75" customHeight="1">
      <c r="A274" s="43">
        <v>276</v>
      </c>
      <c r="B274" s="44"/>
      <c r="C274" s="50"/>
      <c r="D274" s="51"/>
      <c r="E274" s="52"/>
      <c r="F274" s="53"/>
      <c r="G274" s="42"/>
      <c r="H274" s="42"/>
      <c r="I274" s="42"/>
      <c r="J274" s="42"/>
      <c r="K274" s="42"/>
      <c r="L274" s="42"/>
      <c r="M274" s="42"/>
      <c r="N274" s="42"/>
      <c r="O274" s="42"/>
      <c r="P274" s="42"/>
      <c r="Q274" s="42"/>
      <c r="R274" s="42"/>
      <c r="S274" s="42"/>
      <c r="T274" s="42"/>
      <c r="U274" s="42"/>
      <c r="V274" s="42"/>
      <c r="W274" s="42"/>
      <c r="X274" s="42"/>
      <c r="Y274" s="42"/>
      <c r="Z274" s="42"/>
    </row>
    <row r="275" spans="1:26" ht="15.75" customHeight="1">
      <c r="A275" s="43">
        <v>277</v>
      </c>
      <c r="B275" s="44"/>
      <c r="C275" s="50"/>
      <c r="D275" s="51"/>
      <c r="E275" s="52"/>
      <c r="F275" s="53"/>
      <c r="G275" s="42"/>
      <c r="H275" s="42"/>
      <c r="I275" s="42"/>
      <c r="J275" s="42"/>
      <c r="K275" s="42"/>
      <c r="L275" s="42"/>
      <c r="M275" s="42"/>
      <c r="N275" s="42"/>
      <c r="O275" s="42"/>
      <c r="P275" s="42"/>
      <c r="Q275" s="42"/>
      <c r="R275" s="42"/>
      <c r="S275" s="42"/>
      <c r="T275" s="42"/>
      <c r="U275" s="42"/>
      <c r="V275" s="42"/>
      <c r="W275" s="42"/>
      <c r="X275" s="42"/>
      <c r="Y275" s="42"/>
      <c r="Z275" s="42"/>
    </row>
    <row r="276" spans="1:26" ht="15.75" customHeight="1">
      <c r="A276" s="43">
        <v>278</v>
      </c>
      <c r="B276" s="44"/>
      <c r="C276" s="50"/>
      <c r="D276" s="51"/>
      <c r="E276" s="52"/>
      <c r="F276" s="53"/>
      <c r="G276" s="42"/>
      <c r="H276" s="42"/>
      <c r="I276" s="42"/>
      <c r="J276" s="42"/>
      <c r="K276" s="42"/>
      <c r="L276" s="42"/>
      <c r="M276" s="42"/>
      <c r="N276" s="42"/>
      <c r="O276" s="42"/>
      <c r="P276" s="42"/>
      <c r="Q276" s="42"/>
      <c r="R276" s="42"/>
      <c r="S276" s="42"/>
      <c r="T276" s="42"/>
      <c r="U276" s="42"/>
      <c r="V276" s="42"/>
      <c r="W276" s="42"/>
      <c r="X276" s="42"/>
      <c r="Y276" s="42"/>
      <c r="Z276" s="42"/>
    </row>
    <row r="277" spans="1:26" ht="15.75" customHeight="1">
      <c r="A277" s="43">
        <v>279</v>
      </c>
      <c r="B277" s="44"/>
      <c r="C277" s="50"/>
      <c r="D277" s="51"/>
      <c r="E277" s="52"/>
      <c r="F277" s="53"/>
      <c r="G277" s="42"/>
      <c r="H277" s="42"/>
      <c r="I277" s="42"/>
      <c r="J277" s="42"/>
      <c r="K277" s="42"/>
      <c r="L277" s="42"/>
      <c r="M277" s="42"/>
      <c r="N277" s="42"/>
      <c r="O277" s="42"/>
      <c r="P277" s="42"/>
      <c r="Q277" s="42"/>
      <c r="R277" s="42"/>
      <c r="S277" s="42"/>
      <c r="T277" s="42"/>
      <c r="U277" s="42"/>
      <c r="V277" s="42"/>
      <c r="W277" s="42"/>
      <c r="X277" s="42"/>
      <c r="Y277" s="42"/>
      <c r="Z277" s="42"/>
    </row>
    <row r="278" spans="1:26" ht="15.75" customHeight="1">
      <c r="A278" s="43">
        <v>280</v>
      </c>
      <c r="B278" s="44"/>
      <c r="C278" s="50"/>
      <c r="D278" s="51"/>
      <c r="E278" s="52"/>
      <c r="F278" s="53"/>
      <c r="G278" s="42"/>
      <c r="H278" s="42"/>
      <c r="I278" s="42"/>
      <c r="J278" s="42"/>
      <c r="K278" s="42"/>
      <c r="L278" s="42"/>
      <c r="M278" s="42"/>
      <c r="N278" s="42"/>
      <c r="O278" s="42"/>
      <c r="P278" s="42"/>
      <c r="Q278" s="42"/>
      <c r="R278" s="42"/>
      <c r="S278" s="42"/>
      <c r="T278" s="42"/>
      <c r="U278" s="42"/>
      <c r="V278" s="42"/>
      <c r="W278" s="42"/>
      <c r="X278" s="42"/>
      <c r="Y278" s="42"/>
      <c r="Z278" s="42"/>
    </row>
    <row r="279" spans="1:26" ht="15.75" customHeight="1">
      <c r="A279" s="43">
        <v>281</v>
      </c>
      <c r="B279" s="44"/>
      <c r="C279" s="50"/>
      <c r="D279" s="51"/>
      <c r="E279" s="52"/>
      <c r="F279" s="53"/>
      <c r="G279" s="42"/>
      <c r="H279" s="42"/>
      <c r="I279" s="42"/>
      <c r="J279" s="42"/>
      <c r="K279" s="42"/>
      <c r="L279" s="42"/>
      <c r="M279" s="42"/>
      <c r="N279" s="42"/>
      <c r="O279" s="42"/>
      <c r="P279" s="42"/>
      <c r="Q279" s="42"/>
      <c r="R279" s="42"/>
      <c r="S279" s="42"/>
      <c r="T279" s="42"/>
      <c r="U279" s="42"/>
      <c r="V279" s="42"/>
      <c r="W279" s="42"/>
      <c r="X279" s="42"/>
      <c r="Y279" s="42"/>
      <c r="Z279" s="42"/>
    </row>
    <row r="280" spans="1:26" ht="15.75" customHeight="1">
      <c r="A280" s="43">
        <v>282</v>
      </c>
      <c r="B280" s="44"/>
      <c r="C280" s="50"/>
      <c r="D280" s="51"/>
      <c r="E280" s="52"/>
      <c r="F280" s="53"/>
      <c r="G280" s="42"/>
      <c r="H280" s="42"/>
      <c r="I280" s="42"/>
      <c r="J280" s="42"/>
      <c r="K280" s="42"/>
      <c r="L280" s="42"/>
      <c r="M280" s="42"/>
      <c r="N280" s="42"/>
      <c r="O280" s="42"/>
      <c r="P280" s="42"/>
      <c r="Q280" s="42"/>
      <c r="R280" s="42"/>
      <c r="S280" s="42"/>
      <c r="T280" s="42"/>
      <c r="U280" s="42"/>
      <c r="V280" s="42"/>
      <c r="W280" s="42"/>
      <c r="X280" s="42"/>
      <c r="Y280" s="42"/>
      <c r="Z280" s="42"/>
    </row>
    <row r="281" spans="1:26" ht="15.75" customHeight="1">
      <c r="A281" s="43">
        <v>283</v>
      </c>
      <c r="B281" s="44"/>
      <c r="C281" s="50"/>
      <c r="D281" s="51"/>
      <c r="E281" s="52"/>
      <c r="F281" s="53"/>
      <c r="G281" s="42"/>
      <c r="H281" s="42"/>
      <c r="I281" s="42"/>
      <c r="J281" s="42"/>
      <c r="K281" s="42"/>
      <c r="L281" s="42"/>
      <c r="M281" s="42"/>
      <c r="N281" s="42"/>
      <c r="O281" s="42"/>
      <c r="P281" s="42"/>
      <c r="Q281" s="42"/>
      <c r="R281" s="42"/>
      <c r="S281" s="42"/>
      <c r="T281" s="42"/>
      <c r="U281" s="42"/>
      <c r="V281" s="42"/>
      <c r="W281" s="42"/>
      <c r="X281" s="42"/>
      <c r="Y281" s="42"/>
      <c r="Z281" s="42"/>
    </row>
    <row r="282" spans="1:26" ht="15.75" customHeight="1">
      <c r="A282" s="43">
        <v>284</v>
      </c>
      <c r="B282" s="44"/>
      <c r="C282" s="50"/>
      <c r="D282" s="51"/>
      <c r="E282" s="52"/>
      <c r="F282" s="53"/>
      <c r="G282" s="42"/>
      <c r="H282" s="42"/>
      <c r="I282" s="42"/>
      <c r="J282" s="42"/>
      <c r="K282" s="42"/>
      <c r="L282" s="42"/>
      <c r="M282" s="42"/>
      <c r="N282" s="42"/>
      <c r="O282" s="42"/>
      <c r="P282" s="42"/>
      <c r="Q282" s="42"/>
      <c r="R282" s="42"/>
      <c r="S282" s="42"/>
      <c r="T282" s="42"/>
      <c r="U282" s="42"/>
      <c r="V282" s="42"/>
      <c r="W282" s="42"/>
      <c r="X282" s="42"/>
      <c r="Y282" s="42"/>
      <c r="Z282" s="42"/>
    </row>
    <row r="283" spans="1:26" ht="15.75" customHeight="1">
      <c r="A283" s="43">
        <v>285</v>
      </c>
      <c r="B283" s="44"/>
      <c r="C283" s="50"/>
      <c r="D283" s="51"/>
      <c r="E283" s="52"/>
      <c r="F283" s="53"/>
      <c r="G283" s="42"/>
      <c r="H283" s="42"/>
      <c r="I283" s="42"/>
      <c r="J283" s="42"/>
      <c r="K283" s="42"/>
      <c r="L283" s="42"/>
      <c r="M283" s="42"/>
      <c r="N283" s="42"/>
      <c r="O283" s="42"/>
      <c r="P283" s="42"/>
      <c r="Q283" s="42"/>
      <c r="R283" s="42"/>
      <c r="S283" s="42"/>
      <c r="T283" s="42"/>
      <c r="U283" s="42"/>
      <c r="V283" s="42"/>
      <c r="W283" s="42"/>
      <c r="X283" s="42"/>
      <c r="Y283" s="42"/>
      <c r="Z283" s="42"/>
    </row>
    <row r="284" spans="1:26" ht="15.75" customHeight="1">
      <c r="A284" s="43">
        <v>286</v>
      </c>
      <c r="B284" s="44"/>
      <c r="C284" s="50"/>
      <c r="D284" s="51"/>
      <c r="E284" s="52"/>
      <c r="F284" s="53"/>
      <c r="G284" s="42"/>
      <c r="H284" s="42"/>
      <c r="I284" s="42"/>
      <c r="J284" s="42"/>
      <c r="K284" s="42"/>
      <c r="L284" s="42"/>
      <c r="M284" s="42"/>
      <c r="N284" s="42"/>
      <c r="O284" s="42"/>
      <c r="P284" s="42"/>
      <c r="Q284" s="42"/>
      <c r="R284" s="42"/>
      <c r="S284" s="42"/>
      <c r="T284" s="42"/>
      <c r="U284" s="42"/>
      <c r="V284" s="42"/>
      <c r="W284" s="42"/>
      <c r="X284" s="42"/>
      <c r="Y284" s="42"/>
      <c r="Z284" s="42"/>
    </row>
    <row r="285" spans="1:26" ht="15.75" customHeight="1">
      <c r="A285" s="43">
        <v>287</v>
      </c>
      <c r="B285" s="44"/>
      <c r="C285" s="50"/>
      <c r="D285" s="51"/>
      <c r="E285" s="52"/>
      <c r="F285" s="53"/>
      <c r="G285" s="42"/>
      <c r="H285" s="42"/>
      <c r="I285" s="42"/>
      <c r="J285" s="42"/>
      <c r="K285" s="42"/>
      <c r="L285" s="42"/>
      <c r="M285" s="42"/>
      <c r="N285" s="42"/>
      <c r="O285" s="42"/>
      <c r="P285" s="42"/>
      <c r="Q285" s="42"/>
      <c r="R285" s="42"/>
      <c r="S285" s="42"/>
      <c r="T285" s="42"/>
      <c r="U285" s="42"/>
      <c r="V285" s="42"/>
      <c r="W285" s="42"/>
      <c r="X285" s="42"/>
      <c r="Y285" s="42"/>
      <c r="Z285" s="42"/>
    </row>
    <row r="286" spans="1:26" ht="15.75" customHeight="1">
      <c r="A286" s="43">
        <v>288</v>
      </c>
      <c r="B286" s="44"/>
      <c r="C286" s="50"/>
      <c r="D286" s="51"/>
      <c r="E286" s="52"/>
      <c r="F286" s="53"/>
      <c r="G286" s="42"/>
      <c r="H286" s="42"/>
      <c r="I286" s="42"/>
      <c r="J286" s="42"/>
      <c r="K286" s="42"/>
      <c r="L286" s="42"/>
      <c r="M286" s="42"/>
      <c r="N286" s="42"/>
      <c r="O286" s="42"/>
      <c r="P286" s="42"/>
      <c r="Q286" s="42"/>
      <c r="R286" s="42"/>
      <c r="S286" s="42"/>
      <c r="T286" s="42"/>
      <c r="U286" s="42"/>
      <c r="V286" s="42"/>
      <c r="W286" s="42"/>
      <c r="X286" s="42"/>
      <c r="Y286" s="42"/>
      <c r="Z286" s="42"/>
    </row>
    <row r="287" spans="1:26" ht="15.75" customHeight="1">
      <c r="A287" s="43">
        <v>289</v>
      </c>
      <c r="B287" s="44"/>
      <c r="C287" s="50"/>
      <c r="D287" s="51"/>
      <c r="E287" s="52"/>
      <c r="F287" s="53"/>
      <c r="G287" s="42"/>
      <c r="H287" s="42"/>
      <c r="I287" s="42"/>
      <c r="J287" s="42"/>
      <c r="K287" s="42"/>
      <c r="L287" s="42"/>
      <c r="M287" s="42"/>
      <c r="N287" s="42"/>
      <c r="O287" s="42"/>
      <c r="P287" s="42"/>
      <c r="Q287" s="42"/>
      <c r="R287" s="42"/>
      <c r="S287" s="42"/>
      <c r="T287" s="42"/>
      <c r="U287" s="42"/>
      <c r="V287" s="42"/>
      <c r="W287" s="42"/>
      <c r="X287" s="42"/>
      <c r="Y287" s="42"/>
      <c r="Z287" s="42"/>
    </row>
    <row r="288" spans="1:26" ht="15.75" customHeight="1">
      <c r="A288" s="43">
        <v>290</v>
      </c>
      <c r="B288" s="44"/>
      <c r="C288" s="50"/>
      <c r="D288" s="51"/>
      <c r="E288" s="52"/>
      <c r="F288" s="53"/>
      <c r="G288" s="42"/>
      <c r="H288" s="42"/>
      <c r="I288" s="42"/>
      <c r="J288" s="42"/>
      <c r="K288" s="42"/>
      <c r="L288" s="42"/>
      <c r="M288" s="42"/>
      <c r="N288" s="42"/>
      <c r="O288" s="42"/>
      <c r="P288" s="42"/>
      <c r="Q288" s="42"/>
      <c r="R288" s="42"/>
      <c r="S288" s="42"/>
      <c r="T288" s="42"/>
      <c r="U288" s="42"/>
      <c r="V288" s="42"/>
      <c r="W288" s="42"/>
      <c r="X288" s="42"/>
      <c r="Y288" s="42"/>
      <c r="Z288" s="42"/>
    </row>
    <row r="289" spans="1:26" ht="15.75" customHeight="1">
      <c r="A289" s="43">
        <v>291</v>
      </c>
      <c r="B289" s="44"/>
      <c r="C289" s="50"/>
      <c r="D289" s="51"/>
      <c r="E289" s="52"/>
      <c r="F289" s="53"/>
      <c r="G289" s="42"/>
      <c r="H289" s="42"/>
      <c r="I289" s="42"/>
      <c r="J289" s="42"/>
      <c r="K289" s="42"/>
      <c r="L289" s="42"/>
      <c r="M289" s="42"/>
      <c r="N289" s="42"/>
      <c r="O289" s="42"/>
      <c r="P289" s="42"/>
      <c r="Q289" s="42"/>
      <c r="R289" s="42"/>
      <c r="S289" s="42"/>
      <c r="T289" s="42"/>
      <c r="U289" s="42"/>
      <c r="V289" s="42"/>
      <c r="W289" s="42"/>
      <c r="X289" s="42"/>
      <c r="Y289" s="42"/>
      <c r="Z289" s="42"/>
    </row>
    <row r="290" spans="1:26" ht="15.75" customHeight="1">
      <c r="A290" s="43">
        <v>292</v>
      </c>
      <c r="B290" s="44"/>
      <c r="C290" s="50"/>
      <c r="D290" s="51"/>
      <c r="E290" s="52"/>
      <c r="F290" s="53"/>
      <c r="G290" s="42"/>
      <c r="H290" s="42"/>
      <c r="I290" s="42"/>
      <c r="J290" s="42"/>
      <c r="K290" s="42"/>
      <c r="L290" s="42"/>
      <c r="M290" s="42"/>
      <c r="N290" s="42"/>
      <c r="O290" s="42"/>
      <c r="P290" s="42"/>
      <c r="Q290" s="42"/>
      <c r="R290" s="42"/>
      <c r="S290" s="42"/>
      <c r="T290" s="42"/>
      <c r="U290" s="42"/>
      <c r="V290" s="42"/>
      <c r="W290" s="42"/>
      <c r="X290" s="42"/>
      <c r="Y290" s="42"/>
      <c r="Z290" s="42"/>
    </row>
    <row r="291" spans="1:26" ht="15.75" customHeight="1">
      <c r="A291" s="43">
        <v>293</v>
      </c>
      <c r="B291" s="44"/>
      <c r="C291" s="50"/>
      <c r="D291" s="51"/>
      <c r="E291" s="52"/>
      <c r="F291" s="53"/>
      <c r="G291" s="42"/>
      <c r="H291" s="42"/>
      <c r="I291" s="42"/>
      <c r="J291" s="42"/>
      <c r="K291" s="42"/>
      <c r="L291" s="42"/>
      <c r="M291" s="42"/>
      <c r="N291" s="42"/>
      <c r="O291" s="42"/>
      <c r="P291" s="42"/>
      <c r="Q291" s="42"/>
      <c r="R291" s="42"/>
      <c r="S291" s="42"/>
      <c r="T291" s="42"/>
      <c r="U291" s="42"/>
      <c r="V291" s="42"/>
      <c r="W291" s="42"/>
      <c r="X291" s="42"/>
      <c r="Y291" s="42"/>
      <c r="Z291" s="42"/>
    </row>
    <row r="292" spans="1:26" ht="15.75" customHeight="1">
      <c r="A292" s="43">
        <v>294</v>
      </c>
      <c r="B292" s="44"/>
      <c r="C292" s="50"/>
      <c r="D292" s="51"/>
      <c r="E292" s="52"/>
      <c r="F292" s="53"/>
      <c r="G292" s="42"/>
      <c r="H292" s="42"/>
      <c r="I292" s="42"/>
      <c r="J292" s="42"/>
      <c r="K292" s="42"/>
      <c r="L292" s="42"/>
      <c r="M292" s="42"/>
      <c r="N292" s="42"/>
      <c r="O292" s="42"/>
      <c r="P292" s="42"/>
      <c r="Q292" s="42"/>
      <c r="R292" s="42"/>
      <c r="S292" s="42"/>
      <c r="T292" s="42"/>
      <c r="U292" s="42"/>
      <c r="V292" s="42"/>
      <c r="W292" s="42"/>
      <c r="X292" s="42"/>
      <c r="Y292" s="42"/>
      <c r="Z292" s="42"/>
    </row>
    <row r="293" spans="1:26" ht="15.75" customHeight="1">
      <c r="A293" s="43">
        <v>295</v>
      </c>
      <c r="B293" s="44"/>
      <c r="C293" s="50"/>
      <c r="D293" s="51"/>
      <c r="E293" s="52"/>
      <c r="F293" s="53"/>
      <c r="G293" s="42"/>
      <c r="H293" s="42"/>
      <c r="I293" s="42"/>
      <c r="J293" s="42"/>
      <c r="K293" s="42"/>
      <c r="L293" s="42"/>
      <c r="M293" s="42"/>
      <c r="N293" s="42"/>
      <c r="O293" s="42"/>
      <c r="P293" s="42"/>
      <c r="Q293" s="42"/>
      <c r="R293" s="42"/>
      <c r="S293" s="42"/>
      <c r="T293" s="42"/>
      <c r="U293" s="42"/>
      <c r="V293" s="42"/>
      <c r="W293" s="42"/>
      <c r="X293" s="42"/>
      <c r="Y293" s="42"/>
      <c r="Z293" s="42"/>
    </row>
    <row r="294" spans="1:26" ht="15.75" customHeight="1">
      <c r="A294" s="43">
        <v>296</v>
      </c>
      <c r="B294" s="44"/>
      <c r="C294" s="50"/>
      <c r="D294" s="51"/>
      <c r="E294" s="52"/>
      <c r="F294" s="53"/>
      <c r="G294" s="42"/>
      <c r="H294" s="42"/>
      <c r="I294" s="42"/>
      <c r="J294" s="42"/>
      <c r="K294" s="42"/>
      <c r="L294" s="42"/>
      <c r="M294" s="42"/>
      <c r="N294" s="42"/>
      <c r="O294" s="42"/>
      <c r="P294" s="42"/>
      <c r="Q294" s="42"/>
      <c r="R294" s="42"/>
      <c r="S294" s="42"/>
      <c r="T294" s="42"/>
      <c r="U294" s="42"/>
      <c r="V294" s="42"/>
      <c r="W294" s="42"/>
      <c r="X294" s="42"/>
      <c r="Y294" s="42"/>
      <c r="Z294" s="42"/>
    </row>
    <row r="295" spans="1:26" ht="15.75" customHeight="1">
      <c r="A295" s="43">
        <v>297</v>
      </c>
      <c r="B295" s="44"/>
      <c r="C295" s="50"/>
      <c r="D295" s="51"/>
      <c r="E295" s="52"/>
      <c r="F295" s="53"/>
      <c r="G295" s="42"/>
      <c r="H295" s="42"/>
      <c r="I295" s="42"/>
      <c r="J295" s="42"/>
      <c r="K295" s="42"/>
      <c r="L295" s="42"/>
      <c r="M295" s="42"/>
      <c r="N295" s="42"/>
      <c r="O295" s="42"/>
      <c r="P295" s="42"/>
      <c r="Q295" s="42"/>
      <c r="R295" s="42"/>
      <c r="S295" s="42"/>
      <c r="T295" s="42"/>
      <c r="U295" s="42"/>
      <c r="V295" s="42"/>
      <c r="W295" s="42"/>
      <c r="X295" s="42"/>
      <c r="Y295" s="42"/>
      <c r="Z295" s="42"/>
    </row>
    <row r="296" spans="1:26" ht="15.75" customHeight="1">
      <c r="A296" s="43">
        <v>298</v>
      </c>
      <c r="B296" s="44"/>
      <c r="C296" s="50"/>
      <c r="D296" s="51"/>
      <c r="E296" s="52"/>
      <c r="F296" s="53"/>
      <c r="G296" s="42"/>
      <c r="H296" s="42"/>
      <c r="I296" s="42"/>
      <c r="J296" s="42"/>
      <c r="K296" s="42"/>
      <c r="L296" s="42"/>
      <c r="M296" s="42"/>
      <c r="N296" s="42"/>
      <c r="O296" s="42"/>
      <c r="P296" s="42"/>
      <c r="Q296" s="42"/>
      <c r="R296" s="42"/>
      <c r="S296" s="42"/>
      <c r="T296" s="42"/>
      <c r="U296" s="42"/>
      <c r="V296" s="42"/>
      <c r="W296" s="42"/>
      <c r="X296" s="42"/>
      <c r="Y296" s="42"/>
      <c r="Z296" s="42"/>
    </row>
    <row r="297" spans="1:26" ht="15.75" customHeight="1">
      <c r="A297" s="43">
        <v>299</v>
      </c>
      <c r="B297" s="59"/>
      <c r="C297" s="60"/>
      <c r="D297" s="61"/>
      <c r="E297" s="62"/>
      <c r="F297" s="63"/>
      <c r="G297" s="42"/>
      <c r="H297" s="42"/>
      <c r="I297" s="42"/>
      <c r="J297" s="42"/>
      <c r="K297" s="42"/>
      <c r="L297" s="42"/>
      <c r="M297" s="42"/>
      <c r="N297" s="42"/>
      <c r="O297" s="42"/>
      <c r="P297" s="42"/>
      <c r="Q297" s="42"/>
      <c r="R297" s="42"/>
      <c r="S297" s="42"/>
      <c r="T297" s="42"/>
      <c r="U297" s="42"/>
      <c r="V297" s="42"/>
      <c r="W297" s="42"/>
      <c r="X297" s="42"/>
      <c r="Y297" s="42"/>
      <c r="Z297" s="42"/>
    </row>
    <row r="298" spans="1:26" ht="15.75" customHeight="1">
      <c r="A298" s="42"/>
      <c r="B298" s="64"/>
      <c r="C298" s="65"/>
      <c r="D298" s="66"/>
      <c r="E298" s="67"/>
      <c r="F298" s="42"/>
      <c r="G298" s="42"/>
      <c r="H298" s="42"/>
      <c r="I298" s="42"/>
      <c r="J298" s="42"/>
      <c r="K298" s="42"/>
      <c r="L298" s="42"/>
      <c r="M298" s="42"/>
      <c r="N298" s="42"/>
      <c r="O298" s="42"/>
      <c r="P298" s="42"/>
      <c r="Q298" s="42"/>
      <c r="R298" s="42"/>
      <c r="S298" s="42"/>
      <c r="T298" s="42"/>
      <c r="U298" s="42"/>
      <c r="V298" s="42"/>
      <c r="W298" s="42"/>
      <c r="X298" s="42"/>
      <c r="Y298" s="42"/>
      <c r="Z298" s="42"/>
    </row>
    <row r="299" spans="1:26" ht="15.75" customHeight="1">
      <c r="A299" s="42"/>
      <c r="B299" s="64"/>
      <c r="C299" s="65"/>
      <c r="D299" s="66"/>
      <c r="E299" s="67"/>
      <c r="F299" s="42"/>
      <c r="G299" s="42"/>
      <c r="H299" s="42"/>
      <c r="I299" s="42"/>
      <c r="J299" s="42"/>
      <c r="K299" s="42"/>
      <c r="L299" s="42"/>
      <c r="M299" s="42"/>
      <c r="N299" s="42"/>
      <c r="O299" s="42"/>
      <c r="P299" s="42"/>
      <c r="Q299" s="42"/>
      <c r="R299" s="42"/>
      <c r="S299" s="42"/>
      <c r="T299" s="42"/>
      <c r="U299" s="42"/>
      <c r="V299" s="42"/>
      <c r="W299" s="42"/>
      <c r="X299" s="42"/>
      <c r="Y299" s="42"/>
      <c r="Z299" s="42"/>
    </row>
    <row r="300" spans="1:26" ht="15.75" customHeight="1">
      <c r="A300" s="42"/>
      <c r="B300" s="64"/>
      <c r="C300" s="65"/>
      <c r="D300" s="66"/>
      <c r="E300" s="67"/>
      <c r="F300" s="42"/>
      <c r="G300" s="42"/>
      <c r="H300" s="42"/>
      <c r="I300" s="42"/>
      <c r="J300" s="42"/>
      <c r="K300" s="42"/>
      <c r="L300" s="42"/>
      <c r="M300" s="42"/>
      <c r="N300" s="42"/>
      <c r="O300" s="42"/>
      <c r="P300" s="42"/>
      <c r="Q300" s="42"/>
      <c r="R300" s="42"/>
      <c r="S300" s="42"/>
      <c r="T300" s="42"/>
      <c r="U300" s="42"/>
      <c r="V300" s="42"/>
      <c r="W300" s="42"/>
      <c r="X300" s="42"/>
      <c r="Y300" s="42"/>
      <c r="Z300" s="42"/>
    </row>
    <row r="301" spans="1:26" ht="15.75" customHeight="1">
      <c r="A301" s="42"/>
      <c r="B301" s="64"/>
      <c r="C301" s="65"/>
      <c r="D301" s="66"/>
      <c r="E301" s="67"/>
      <c r="F301" s="42"/>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c r="A302" s="42"/>
      <c r="B302" s="64"/>
      <c r="C302" s="65"/>
      <c r="D302" s="66"/>
      <c r="E302" s="67"/>
      <c r="F302" s="42"/>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c r="A303" s="42"/>
      <c r="B303" s="64"/>
      <c r="C303" s="65"/>
      <c r="D303" s="66"/>
      <c r="E303" s="67"/>
      <c r="F303" s="42"/>
      <c r="G303" s="42"/>
      <c r="H303" s="42"/>
      <c r="I303" s="42"/>
      <c r="J303" s="42"/>
      <c r="K303" s="42"/>
      <c r="L303" s="42"/>
      <c r="M303" s="42"/>
      <c r="N303" s="42"/>
      <c r="O303" s="42"/>
      <c r="P303" s="42"/>
      <c r="Q303" s="42"/>
      <c r="R303" s="42"/>
      <c r="S303" s="42"/>
      <c r="T303" s="42"/>
      <c r="U303" s="42"/>
      <c r="V303" s="42"/>
      <c r="W303" s="42"/>
      <c r="X303" s="42"/>
      <c r="Y303" s="42"/>
      <c r="Z303" s="42"/>
    </row>
    <row r="304" spans="1:26" ht="15.75" customHeight="1">
      <c r="A304" s="42"/>
      <c r="B304" s="64"/>
      <c r="C304" s="65"/>
      <c r="D304" s="66"/>
      <c r="E304" s="67"/>
      <c r="F304" s="42"/>
      <c r="G304" s="42"/>
      <c r="H304" s="42"/>
      <c r="I304" s="42"/>
      <c r="J304" s="42"/>
      <c r="K304" s="42"/>
      <c r="L304" s="42"/>
      <c r="M304" s="42"/>
      <c r="N304" s="42"/>
      <c r="O304" s="42"/>
      <c r="P304" s="42"/>
      <c r="Q304" s="42"/>
      <c r="R304" s="42"/>
      <c r="S304" s="42"/>
      <c r="T304" s="42"/>
      <c r="U304" s="42"/>
      <c r="V304" s="42"/>
      <c r="W304" s="42"/>
      <c r="X304" s="42"/>
      <c r="Y304" s="42"/>
      <c r="Z304" s="42"/>
    </row>
    <row r="305" spans="1:26" ht="15.75" customHeight="1">
      <c r="A305" s="42"/>
      <c r="B305" s="64"/>
      <c r="C305" s="65"/>
      <c r="D305" s="66"/>
      <c r="E305" s="67"/>
      <c r="F305" s="42"/>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c r="A306" s="42"/>
      <c r="B306" s="64"/>
      <c r="C306" s="65"/>
      <c r="D306" s="66"/>
      <c r="E306" s="67"/>
      <c r="F306" s="42"/>
      <c r="G306" s="42"/>
      <c r="H306" s="42"/>
      <c r="I306" s="42"/>
      <c r="J306" s="42"/>
      <c r="K306" s="42"/>
      <c r="L306" s="42"/>
      <c r="M306" s="42"/>
      <c r="N306" s="42"/>
      <c r="O306" s="42"/>
      <c r="P306" s="42"/>
      <c r="Q306" s="42"/>
      <c r="R306" s="42"/>
      <c r="S306" s="42"/>
      <c r="T306" s="42"/>
      <c r="U306" s="42"/>
      <c r="V306" s="42"/>
      <c r="W306" s="42"/>
      <c r="X306" s="42"/>
      <c r="Y306" s="42"/>
      <c r="Z306" s="42"/>
    </row>
    <row r="307" spans="1:26" ht="15.75" customHeight="1">
      <c r="A307" s="42"/>
      <c r="B307" s="64"/>
      <c r="C307" s="65"/>
      <c r="D307" s="66"/>
      <c r="E307" s="67"/>
      <c r="F307" s="42"/>
      <c r="G307" s="42"/>
      <c r="H307" s="42"/>
      <c r="I307" s="42"/>
      <c r="J307" s="42"/>
      <c r="K307" s="42"/>
      <c r="L307" s="42"/>
      <c r="M307" s="42"/>
      <c r="N307" s="42"/>
      <c r="O307" s="42"/>
      <c r="P307" s="42"/>
      <c r="Q307" s="42"/>
      <c r="R307" s="42"/>
      <c r="S307" s="42"/>
      <c r="T307" s="42"/>
      <c r="U307" s="42"/>
      <c r="V307" s="42"/>
      <c r="W307" s="42"/>
      <c r="X307" s="42"/>
      <c r="Y307" s="42"/>
      <c r="Z307" s="42"/>
    </row>
    <row r="308" spans="1:26" ht="15.75" customHeight="1">
      <c r="A308" s="42"/>
      <c r="B308" s="64"/>
      <c r="C308" s="65"/>
      <c r="D308" s="66"/>
      <c r="E308" s="67"/>
      <c r="F308" s="42"/>
      <c r="G308" s="42"/>
      <c r="H308" s="42"/>
      <c r="I308" s="42"/>
      <c r="J308" s="42"/>
      <c r="K308" s="42"/>
      <c r="L308" s="42"/>
      <c r="M308" s="42"/>
      <c r="N308" s="42"/>
      <c r="O308" s="42"/>
      <c r="P308" s="42"/>
      <c r="Q308" s="42"/>
      <c r="R308" s="42"/>
      <c r="S308" s="42"/>
      <c r="T308" s="42"/>
      <c r="U308" s="42"/>
      <c r="V308" s="42"/>
      <c r="W308" s="42"/>
      <c r="X308" s="42"/>
      <c r="Y308" s="42"/>
      <c r="Z308" s="42"/>
    </row>
    <row r="309" spans="1:26" ht="15.75" customHeight="1">
      <c r="A309" s="42"/>
      <c r="B309" s="64"/>
      <c r="C309" s="65"/>
      <c r="D309" s="66"/>
      <c r="E309" s="67"/>
      <c r="F309" s="42"/>
      <c r="G309" s="42"/>
      <c r="H309" s="42"/>
      <c r="I309" s="42"/>
      <c r="J309" s="42"/>
      <c r="K309" s="42"/>
      <c r="L309" s="42"/>
      <c r="M309" s="42"/>
      <c r="N309" s="42"/>
      <c r="O309" s="42"/>
      <c r="P309" s="42"/>
      <c r="Q309" s="42"/>
      <c r="R309" s="42"/>
      <c r="S309" s="42"/>
      <c r="T309" s="42"/>
      <c r="U309" s="42"/>
      <c r="V309" s="42"/>
      <c r="W309" s="42"/>
      <c r="X309" s="42"/>
      <c r="Y309" s="42"/>
      <c r="Z309" s="42"/>
    </row>
    <row r="310" spans="1:26" ht="15.75" customHeight="1">
      <c r="A310" s="42"/>
      <c r="B310" s="64"/>
      <c r="C310" s="65"/>
      <c r="D310" s="66"/>
      <c r="E310" s="67"/>
      <c r="F310" s="42"/>
      <c r="G310" s="42"/>
      <c r="H310" s="42"/>
      <c r="I310" s="42"/>
      <c r="J310" s="42"/>
      <c r="K310" s="42"/>
      <c r="L310" s="42"/>
      <c r="M310" s="42"/>
      <c r="N310" s="42"/>
      <c r="O310" s="42"/>
      <c r="P310" s="42"/>
      <c r="Q310" s="42"/>
      <c r="R310" s="42"/>
      <c r="S310" s="42"/>
      <c r="T310" s="42"/>
      <c r="U310" s="42"/>
      <c r="V310" s="42"/>
      <c r="W310" s="42"/>
      <c r="X310" s="42"/>
      <c r="Y310" s="42"/>
      <c r="Z310" s="42"/>
    </row>
    <row r="311" spans="1:26" ht="15.75" customHeight="1">
      <c r="A311" s="42"/>
      <c r="B311" s="64"/>
      <c r="C311" s="65"/>
      <c r="D311" s="66"/>
      <c r="E311" s="67"/>
      <c r="F311" s="42"/>
      <c r="G311" s="42"/>
      <c r="H311" s="42"/>
      <c r="I311" s="42"/>
      <c r="J311" s="42"/>
      <c r="K311" s="42"/>
      <c r="L311" s="42"/>
      <c r="M311" s="42"/>
      <c r="N311" s="42"/>
      <c r="O311" s="42"/>
      <c r="P311" s="42"/>
      <c r="Q311" s="42"/>
      <c r="R311" s="42"/>
      <c r="S311" s="42"/>
      <c r="T311" s="42"/>
      <c r="U311" s="42"/>
      <c r="V311" s="42"/>
      <c r="W311" s="42"/>
      <c r="X311" s="42"/>
      <c r="Y311" s="42"/>
      <c r="Z311" s="42"/>
    </row>
    <row r="312" spans="1:26" ht="15.75" customHeight="1">
      <c r="A312" s="42"/>
      <c r="B312" s="64"/>
      <c r="C312" s="65"/>
      <c r="D312" s="66"/>
      <c r="E312" s="67"/>
      <c r="F312" s="42"/>
      <c r="G312" s="42"/>
      <c r="H312" s="42"/>
      <c r="I312" s="42"/>
      <c r="J312" s="42"/>
      <c r="K312" s="42"/>
      <c r="L312" s="42"/>
      <c r="M312" s="42"/>
      <c r="N312" s="42"/>
      <c r="O312" s="42"/>
      <c r="P312" s="42"/>
      <c r="Q312" s="42"/>
      <c r="R312" s="42"/>
      <c r="S312" s="42"/>
      <c r="T312" s="42"/>
      <c r="U312" s="42"/>
      <c r="V312" s="42"/>
      <c r="W312" s="42"/>
      <c r="X312" s="42"/>
      <c r="Y312" s="42"/>
      <c r="Z312" s="42"/>
    </row>
    <row r="313" spans="1:26" ht="15.75" customHeight="1">
      <c r="A313" s="42"/>
      <c r="B313" s="64"/>
      <c r="C313" s="65"/>
      <c r="D313" s="66"/>
      <c r="E313" s="67"/>
      <c r="F313" s="42"/>
      <c r="G313" s="42"/>
      <c r="H313" s="42"/>
      <c r="I313" s="42"/>
      <c r="J313" s="42"/>
      <c r="K313" s="42"/>
      <c r="L313" s="42"/>
      <c r="M313" s="42"/>
      <c r="N313" s="42"/>
      <c r="O313" s="42"/>
      <c r="P313" s="42"/>
      <c r="Q313" s="42"/>
      <c r="R313" s="42"/>
      <c r="S313" s="42"/>
      <c r="T313" s="42"/>
      <c r="U313" s="42"/>
      <c r="V313" s="42"/>
      <c r="W313" s="42"/>
      <c r="X313" s="42"/>
      <c r="Y313" s="42"/>
      <c r="Z313" s="42"/>
    </row>
    <row r="314" spans="1:26" ht="15.75" customHeight="1">
      <c r="A314" s="42"/>
      <c r="B314" s="64"/>
      <c r="C314" s="65"/>
      <c r="D314" s="66"/>
      <c r="E314" s="67"/>
      <c r="F314" s="42"/>
      <c r="G314" s="42"/>
      <c r="H314" s="42"/>
      <c r="I314" s="42"/>
      <c r="J314" s="42"/>
      <c r="K314" s="42"/>
      <c r="L314" s="42"/>
      <c r="M314" s="42"/>
      <c r="N314" s="42"/>
      <c r="O314" s="42"/>
      <c r="P314" s="42"/>
      <c r="Q314" s="42"/>
      <c r="R314" s="42"/>
      <c r="S314" s="42"/>
      <c r="T314" s="42"/>
      <c r="U314" s="42"/>
      <c r="V314" s="42"/>
      <c r="W314" s="42"/>
      <c r="X314" s="42"/>
      <c r="Y314" s="42"/>
      <c r="Z314" s="42"/>
    </row>
    <row r="315" spans="1:26" ht="15.75" customHeight="1">
      <c r="A315" s="42"/>
      <c r="B315" s="64"/>
      <c r="C315" s="65"/>
      <c r="D315" s="66"/>
      <c r="E315" s="67"/>
      <c r="F315" s="42"/>
      <c r="G315" s="42"/>
      <c r="H315" s="42"/>
      <c r="I315" s="42"/>
      <c r="J315" s="42"/>
      <c r="K315" s="42"/>
      <c r="L315" s="42"/>
      <c r="M315" s="42"/>
      <c r="N315" s="42"/>
      <c r="O315" s="42"/>
      <c r="P315" s="42"/>
      <c r="Q315" s="42"/>
      <c r="R315" s="42"/>
      <c r="S315" s="42"/>
      <c r="T315" s="42"/>
      <c r="U315" s="42"/>
      <c r="V315" s="42"/>
      <c r="W315" s="42"/>
      <c r="X315" s="42"/>
      <c r="Y315" s="42"/>
      <c r="Z315" s="42"/>
    </row>
    <row r="316" spans="1:26" ht="15.75" customHeight="1">
      <c r="A316" s="42"/>
      <c r="B316" s="64"/>
      <c r="C316" s="65"/>
      <c r="D316" s="66"/>
      <c r="E316" s="67"/>
      <c r="F316" s="42"/>
      <c r="G316" s="42"/>
      <c r="H316" s="42"/>
      <c r="I316" s="42"/>
      <c r="J316" s="42"/>
      <c r="K316" s="42"/>
      <c r="L316" s="42"/>
      <c r="M316" s="42"/>
      <c r="N316" s="42"/>
      <c r="O316" s="42"/>
      <c r="P316" s="42"/>
      <c r="Q316" s="42"/>
      <c r="R316" s="42"/>
      <c r="S316" s="42"/>
      <c r="T316" s="42"/>
      <c r="U316" s="42"/>
      <c r="V316" s="42"/>
      <c r="W316" s="42"/>
      <c r="X316" s="42"/>
      <c r="Y316" s="42"/>
      <c r="Z316" s="42"/>
    </row>
    <row r="317" spans="1:26" ht="15.75" customHeight="1">
      <c r="A317" s="42"/>
      <c r="B317" s="64"/>
      <c r="C317" s="65"/>
      <c r="D317" s="66"/>
      <c r="E317" s="67"/>
      <c r="F317" s="42"/>
      <c r="G317" s="42"/>
      <c r="H317" s="42"/>
      <c r="I317" s="42"/>
      <c r="J317" s="42"/>
      <c r="K317" s="42"/>
      <c r="L317" s="42"/>
      <c r="M317" s="42"/>
      <c r="N317" s="42"/>
      <c r="O317" s="42"/>
      <c r="P317" s="42"/>
      <c r="Q317" s="42"/>
      <c r="R317" s="42"/>
      <c r="S317" s="42"/>
      <c r="T317" s="42"/>
      <c r="U317" s="42"/>
      <c r="V317" s="42"/>
      <c r="W317" s="42"/>
      <c r="X317" s="42"/>
      <c r="Y317" s="42"/>
      <c r="Z317" s="42"/>
    </row>
    <row r="318" spans="1:26" ht="15.75" customHeight="1">
      <c r="A318" s="42"/>
      <c r="B318" s="64"/>
      <c r="C318" s="65"/>
      <c r="D318" s="66"/>
      <c r="E318" s="67"/>
      <c r="F318" s="42"/>
      <c r="G318" s="42"/>
      <c r="H318" s="42"/>
      <c r="I318" s="42"/>
      <c r="J318" s="42"/>
      <c r="K318" s="42"/>
      <c r="L318" s="42"/>
      <c r="M318" s="42"/>
      <c r="N318" s="42"/>
      <c r="O318" s="42"/>
      <c r="P318" s="42"/>
      <c r="Q318" s="42"/>
      <c r="R318" s="42"/>
      <c r="S318" s="42"/>
      <c r="T318" s="42"/>
      <c r="U318" s="42"/>
      <c r="V318" s="42"/>
      <c r="W318" s="42"/>
      <c r="X318" s="42"/>
      <c r="Y318" s="42"/>
      <c r="Z318" s="42"/>
    </row>
    <row r="319" spans="1:26" ht="15.75" customHeight="1">
      <c r="A319" s="42"/>
      <c r="B319" s="64"/>
      <c r="C319" s="65"/>
      <c r="D319" s="66"/>
      <c r="E319" s="67"/>
      <c r="F319" s="42"/>
      <c r="G319" s="42"/>
      <c r="H319" s="42"/>
      <c r="I319" s="42"/>
      <c r="J319" s="42"/>
      <c r="K319" s="42"/>
      <c r="L319" s="42"/>
      <c r="M319" s="42"/>
      <c r="N319" s="42"/>
      <c r="O319" s="42"/>
      <c r="P319" s="42"/>
      <c r="Q319" s="42"/>
      <c r="R319" s="42"/>
      <c r="S319" s="42"/>
      <c r="T319" s="42"/>
      <c r="U319" s="42"/>
      <c r="V319" s="42"/>
      <c r="W319" s="42"/>
      <c r="X319" s="42"/>
      <c r="Y319" s="42"/>
      <c r="Z319" s="42"/>
    </row>
    <row r="320" spans="1:26" ht="15.75" customHeight="1">
      <c r="A320" s="42"/>
      <c r="B320" s="64"/>
      <c r="C320" s="65"/>
      <c r="D320" s="66"/>
      <c r="E320" s="67"/>
      <c r="F320" s="42"/>
      <c r="G320" s="42"/>
      <c r="H320" s="42"/>
      <c r="I320" s="42"/>
      <c r="J320" s="42"/>
      <c r="K320" s="42"/>
      <c r="L320" s="42"/>
      <c r="M320" s="42"/>
      <c r="N320" s="42"/>
      <c r="O320" s="42"/>
      <c r="P320" s="42"/>
      <c r="Q320" s="42"/>
      <c r="R320" s="42"/>
      <c r="S320" s="42"/>
      <c r="T320" s="42"/>
      <c r="U320" s="42"/>
      <c r="V320" s="42"/>
      <c r="W320" s="42"/>
      <c r="X320" s="42"/>
      <c r="Y320" s="42"/>
      <c r="Z320" s="42"/>
    </row>
    <row r="321" spans="1:26" ht="15.75" customHeight="1">
      <c r="A321" s="42"/>
      <c r="B321" s="64"/>
      <c r="C321" s="65"/>
      <c r="D321" s="66"/>
      <c r="E321" s="67"/>
      <c r="F321" s="42"/>
      <c r="G321" s="42"/>
      <c r="H321" s="42"/>
      <c r="I321" s="42"/>
      <c r="J321" s="42"/>
      <c r="K321" s="42"/>
      <c r="L321" s="42"/>
      <c r="M321" s="42"/>
      <c r="N321" s="42"/>
      <c r="O321" s="42"/>
      <c r="P321" s="42"/>
      <c r="Q321" s="42"/>
      <c r="R321" s="42"/>
      <c r="S321" s="42"/>
      <c r="T321" s="42"/>
      <c r="U321" s="42"/>
      <c r="V321" s="42"/>
      <c r="W321" s="42"/>
      <c r="X321" s="42"/>
      <c r="Y321" s="42"/>
      <c r="Z321" s="42"/>
    </row>
    <row r="322" spans="1:26" ht="15.75" customHeight="1">
      <c r="A322" s="42"/>
      <c r="B322" s="64"/>
      <c r="C322" s="65"/>
      <c r="D322" s="66"/>
      <c r="E322" s="67"/>
      <c r="F322" s="42"/>
      <c r="G322" s="42"/>
      <c r="H322" s="42"/>
      <c r="I322" s="42"/>
      <c r="J322" s="42"/>
      <c r="K322" s="42"/>
      <c r="L322" s="42"/>
      <c r="M322" s="42"/>
      <c r="N322" s="42"/>
      <c r="O322" s="42"/>
      <c r="P322" s="42"/>
      <c r="Q322" s="42"/>
      <c r="R322" s="42"/>
      <c r="S322" s="42"/>
      <c r="T322" s="42"/>
      <c r="U322" s="42"/>
      <c r="V322" s="42"/>
      <c r="W322" s="42"/>
      <c r="X322" s="42"/>
      <c r="Y322" s="42"/>
      <c r="Z322" s="42"/>
    </row>
    <row r="323" spans="1:26" ht="15.75" customHeight="1">
      <c r="A323" s="42"/>
      <c r="B323" s="64"/>
      <c r="C323" s="65"/>
      <c r="D323" s="66"/>
      <c r="E323" s="67"/>
      <c r="F323" s="42"/>
      <c r="G323" s="42"/>
      <c r="H323" s="42"/>
      <c r="I323" s="42"/>
      <c r="J323" s="42"/>
      <c r="K323" s="42"/>
      <c r="L323" s="42"/>
      <c r="M323" s="42"/>
      <c r="N323" s="42"/>
      <c r="O323" s="42"/>
      <c r="P323" s="42"/>
      <c r="Q323" s="42"/>
      <c r="R323" s="42"/>
      <c r="S323" s="42"/>
      <c r="T323" s="42"/>
      <c r="U323" s="42"/>
      <c r="V323" s="42"/>
      <c r="W323" s="42"/>
      <c r="X323" s="42"/>
      <c r="Y323" s="42"/>
      <c r="Z323" s="42"/>
    </row>
    <row r="324" spans="1:26" ht="15.75" customHeight="1">
      <c r="A324" s="42"/>
      <c r="B324" s="64"/>
      <c r="C324" s="65"/>
      <c r="D324" s="66"/>
      <c r="E324" s="67"/>
      <c r="F324" s="42"/>
      <c r="G324" s="42"/>
      <c r="H324" s="42"/>
      <c r="I324" s="42"/>
      <c r="J324" s="42"/>
      <c r="K324" s="42"/>
      <c r="L324" s="42"/>
      <c r="M324" s="42"/>
      <c r="N324" s="42"/>
      <c r="O324" s="42"/>
      <c r="P324" s="42"/>
      <c r="Q324" s="42"/>
      <c r="R324" s="42"/>
      <c r="S324" s="42"/>
      <c r="T324" s="42"/>
      <c r="U324" s="42"/>
      <c r="V324" s="42"/>
      <c r="W324" s="42"/>
      <c r="X324" s="42"/>
      <c r="Y324" s="42"/>
      <c r="Z324" s="42"/>
    </row>
    <row r="325" spans="1:26" ht="15.75" customHeight="1">
      <c r="A325" s="42"/>
      <c r="B325" s="64"/>
      <c r="C325" s="65"/>
      <c r="D325" s="66"/>
      <c r="E325" s="67"/>
      <c r="F325" s="42"/>
      <c r="G325" s="42"/>
      <c r="H325" s="42"/>
      <c r="I325" s="42"/>
      <c r="J325" s="42"/>
      <c r="K325" s="42"/>
      <c r="L325" s="42"/>
      <c r="M325" s="42"/>
      <c r="N325" s="42"/>
      <c r="O325" s="42"/>
      <c r="P325" s="42"/>
      <c r="Q325" s="42"/>
      <c r="R325" s="42"/>
      <c r="S325" s="42"/>
      <c r="T325" s="42"/>
      <c r="U325" s="42"/>
      <c r="V325" s="42"/>
      <c r="W325" s="42"/>
      <c r="X325" s="42"/>
      <c r="Y325" s="42"/>
      <c r="Z325" s="42"/>
    </row>
    <row r="326" spans="1:26" ht="15.75" customHeight="1">
      <c r="A326" s="42"/>
      <c r="B326" s="64"/>
      <c r="C326" s="65"/>
      <c r="D326" s="66"/>
      <c r="E326" s="67"/>
      <c r="F326" s="42"/>
      <c r="G326" s="42"/>
      <c r="H326" s="42"/>
      <c r="I326" s="42"/>
      <c r="J326" s="42"/>
      <c r="K326" s="42"/>
      <c r="L326" s="42"/>
      <c r="M326" s="42"/>
      <c r="N326" s="42"/>
      <c r="O326" s="42"/>
      <c r="P326" s="42"/>
      <c r="Q326" s="42"/>
      <c r="R326" s="42"/>
      <c r="S326" s="42"/>
      <c r="T326" s="42"/>
      <c r="U326" s="42"/>
      <c r="V326" s="42"/>
      <c r="W326" s="42"/>
      <c r="X326" s="42"/>
      <c r="Y326" s="42"/>
      <c r="Z326" s="42"/>
    </row>
    <row r="327" spans="1:26" ht="15.75" customHeight="1">
      <c r="A327" s="42"/>
      <c r="B327" s="64"/>
      <c r="C327" s="65"/>
      <c r="D327" s="66"/>
      <c r="E327" s="67"/>
      <c r="F327" s="42"/>
      <c r="G327" s="42"/>
      <c r="H327" s="42"/>
      <c r="I327" s="42"/>
      <c r="J327" s="42"/>
      <c r="K327" s="42"/>
      <c r="L327" s="42"/>
      <c r="M327" s="42"/>
      <c r="N327" s="42"/>
      <c r="O327" s="42"/>
      <c r="P327" s="42"/>
      <c r="Q327" s="42"/>
      <c r="R327" s="42"/>
      <c r="S327" s="42"/>
      <c r="T327" s="42"/>
      <c r="U327" s="42"/>
      <c r="V327" s="42"/>
      <c r="W327" s="42"/>
      <c r="X327" s="42"/>
      <c r="Y327" s="42"/>
      <c r="Z327" s="42"/>
    </row>
    <row r="328" spans="1:26" ht="15.75" customHeight="1">
      <c r="A328" s="42"/>
      <c r="B328" s="64"/>
      <c r="C328" s="65"/>
      <c r="D328" s="66"/>
      <c r="E328" s="67"/>
      <c r="F328" s="42"/>
      <c r="G328" s="42"/>
      <c r="H328" s="42"/>
      <c r="I328" s="42"/>
      <c r="J328" s="42"/>
      <c r="K328" s="42"/>
      <c r="L328" s="42"/>
      <c r="M328" s="42"/>
      <c r="N328" s="42"/>
      <c r="O328" s="42"/>
      <c r="P328" s="42"/>
      <c r="Q328" s="42"/>
      <c r="R328" s="42"/>
      <c r="S328" s="42"/>
      <c r="T328" s="42"/>
      <c r="U328" s="42"/>
      <c r="V328" s="42"/>
      <c r="W328" s="42"/>
      <c r="X328" s="42"/>
      <c r="Y328" s="42"/>
      <c r="Z328" s="42"/>
    </row>
    <row r="329" spans="1:26" ht="15.75" customHeight="1">
      <c r="A329" s="42"/>
      <c r="B329" s="64"/>
      <c r="C329" s="65"/>
      <c r="D329" s="66"/>
      <c r="E329" s="67"/>
      <c r="F329" s="42"/>
      <c r="G329" s="42"/>
      <c r="H329" s="42"/>
      <c r="I329" s="42"/>
      <c r="J329" s="42"/>
      <c r="K329" s="42"/>
      <c r="L329" s="42"/>
      <c r="M329" s="42"/>
      <c r="N329" s="42"/>
      <c r="O329" s="42"/>
      <c r="P329" s="42"/>
      <c r="Q329" s="42"/>
      <c r="R329" s="42"/>
      <c r="S329" s="42"/>
      <c r="T329" s="42"/>
      <c r="U329" s="42"/>
      <c r="V329" s="42"/>
      <c r="W329" s="42"/>
      <c r="X329" s="42"/>
      <c r="Y329" s="42"/>
      <c r="Z329" s="42"/>
    </row>
    <row r="330" spans="1:26" ht="15.75" customHeight="1">
      <c r="A330" s="42"/>
      <c r="B330" s="64"/>
      <c r="C330" s="65"/>
      <c r="D330" s="66"/>
      <c r="E330" s="67"/>
      <c r="F330" s="42"/>
      <c r="G330" s="42"/>
      <c r="H330" s="42"/>
      <c r="I330" s="42"/>
      <c r="J330" s="42"/>
      <c r="K330" s="42"/>
      <c r="L330" s="42"/>
      <c r="M330" s="42"/>
      <c r="N330" s="42"/>
      <c r="O330" s="42"/>
      <c r="P330" s="42"/>
      <c r="Q330" s="42"/>
      <c r="R330" s="42"/>
      <c r="S330" s="42"/>
      <c r="T330" s="42"/>
      <c r="U330" s="42"/>
      <c r="V330" s="42"/>
      <c r="W330" s="42"/>
      <c r="X330" s="42"/>
      <c r="Y330" s="42"/>
      <c r="Z330" s="42"/>
    </row>
    <row r="331" spans="1:26" ht="15.75" customHeight="1">
      <c r="A331" s="42"/>
      <c r="B331" s="64"/>
      <c r="C331" s="65"/>
      <c r="D331" s="66"/>
      <c r="E331" s="67"/>
      <c r="F331" s="42"/>
      <c r="G331" s="42"/>
      <c r="H331" s="42"/>
      <c r="I331" s="42"/>
      <c r="J331" s="42"/>
      <c r="K331" s="42"/>
      <c r="L331" s="42"/>
      <c r="M331" s="42"/>
      <c r="N331" s="42"/>
      <c r="O331" s="42"/>
      <c r="P331" s="42"/>
      <c r="Q331" s="42"/>
      <c r="R331" s="42"/>
      <c r="S331" s="42"/>
      <c r="T331" s="42"/>
      <c r="U331" s="42"/>
      <c r="V331" s="42"/>
      <c r="W331" s="42"/>
      <c r="X331" s="42"/>
      <c r="Y331" s="42"/>
      <c r="Z331" s="42"/>
    </row>
    <row r="332" spans="1:26" ht="15.75" customHeight="1">
      <c r="A332" s="42"/>
      <c r="B332" s="64"/>
      <c r="C332" s="65"/>
      <c r="D332" s="66"/>
      <c r="E332" s="67"/>
      <c r="F332" s="42"/>
      <c r="G332" s="42"/>
      <c r="H332" s="42"/>
      <c r="I332" s="42"/>
      <c r="J332" s="42"/>
      <c r="K332" s="42"/>
      <c r="L332" s="42"/>
      <c r="M332" s="42"/>
      <c r="N332" s="42"/>
      <c r="O332" s="42"/>
      <c r="P332" s="42"/>
      <c r="Q332" s="42"/>
      <c r="R332" s="42"/>
      <c r="S332" s="42"/>
      <c r="T332" s="42"/>
      <c r="U332" s="42"/>
      <c r="V332" s="42"/>
      <c r="W332" s="42"/>
      <c r="X332" s="42"/>
      <c r="Y332" s="42"/>
      <c r="Z332" s="42"/>
    </row>
    <row r="333" spans="1:26" ht="15.75" customHeight="1">
      <c r="A333" s="42"/>
      <c r="B333" s="64"/>
      <c r="C333" s="65"/>
      <c r="D333" s="66"/>
      <c r="E333" s="67"/>
      <c r="F333" s="42"/>
      <c r="G333" s="42"/>
      <c r="H333" s="42"/>
      <c r="I333" s="42"/>
      <c r="J333" s="42"/>
      <c r="K333" s="42"/>
      <c r="L333" s="42"/>
      <c r="M333" s="42"/>
      <c r="N333" s="42"/>
      <c r="O333" s="42"/>
      <c r="P333" s="42"/>
      <c r="Q333" s="42"/>
      <c r="R333" s="42"/>
      <c r="S333" s="42"/>
      <c r="T333" s="42"/>
      <c r="U333" s="42"/>
      <c r="V333" s="42"/>
      <c r="W333" s="42"/>
      <c r="X333" s="42"/>
      <c r="Y333" s="42"/>
      <c r="Z333" s="42"/>
    </row>
    <row r="334" spans="1:26" ht="15.75" customHeight="1">
      <c r="A334" s="42"/>
      <c r="B334" s="64"/>
      <c r="C334" s="65"/>
      <c r="D334" s="66"/>
      <c r="E334" s="67"/>
      <c r="F334" s="42"/>
      <c r="G334" s="42"/>
      <c r="H334" s="42"/>
      <c r="I334" s="42"/>
      <c r="J334" s="42"/>
      <c r="K334" s="42"/>
      <c r="L334" s="42"/>
      <c r="M334" s="42"/>
      <c r="N334" s="42"/>
      <c r="O334" s="42"/>
      <c r="P334" s="42"/>
      <c r="Q334" s="42"/>
      <c r="R334" s="42"/>
      <c r="S334" s="42"/>
      <c r="T334" s="42"/>
      <c r="U334" s="42"/>
      <c r="V334" s="42"/>
      <c r="W334" s="42"/>
      <c r="X334" s="42"/>
      <c r="Y334" s="42"/>
      <c r="Z334" s="42"/>
    </row>
    <row r="335" spans="1:26" ht="15.75" customHeight="1">
      <c r="A335" s="42"/>
      <c r="B335" s="64"/>
      <c r="C335" s="65"/>
      <c r="D335" s="66"/>
      <c r="E335" s="67"/>
      <c r="F335" s="42"/>
      <c r="G335" s="42"/>
      <c r="H335" s="42"/>
      <c r="I335" s="42"/>
      <c r="J335" s="42"/>
      <c r="K335" s="42"/>
      <c r="L335" s="42"/>
      <c r="M335" s="42"/>
      <c r="N335" s="42"/>
      <c r="O335" s="42"/>
      <c r="P335" s="42"/>
      <c r="Q335" s="42"/>
      <c r="R335" s="42"/>
      <c r="S335" s="42"/>
      <c r="T335" s="42"/>
      <c r="U335" s="42"/>
      <c r="V335" s="42"/>
      <c r="W335" s="42"/>
      <c r="X335" s="42"/>
      <c r="Y335" s="42"/>
      <c r="Z335" s="42"/>
    </row>
    <row r="336" spans="1:26" ht="15.75" customHeight="1">
      <c r="A336" s="42"/>
      <c r="B336" s="64"/>
      <c r="C336" s="65"/>
      <c r="D336" s="66"/>
      <c r="E336" s="67"/>
      <c r="F336" s="42"/>
      <c r="G336" s="42"/>
      <c r="H336" s="42"/>
      <c r="I336" s="42"/>
      <c r="J336" s="42"/>
      <c r="K336" s="42"/>
      <c r="L336" s="42"/>
      <c r="M336" s="42"/>
      <c r="N336" s="42"/>
      <c r="O336" s="42"/>
      <c r="P336" s="42"/>
      <c r="Q336" s="42"/>
      <c r="R336" s="42"/>
      <c r="S336" s="42"/>
      <c r="T336" s="42"/>
      <c r="U336" s="42"/>
      <c r="V336" s="42"/>
      <c r="W336" s="42"/>
      <c r="X336" s="42"/>
      <c r="Y336" s="42"/>
      <c r="Z336" s="42"/>
    </row>
    <row r="337" spans="1:26" ht="15.75" customHeight="1">
      <c r="A337" s="42"/>
      <c r="B337" s="64"/>
      <c r="C337" s="65"/>
      <c r="D337" s="66"/>
      <c r="E337" s="67"/>
      <c r="F337" s="42"/>
      <c r="G337" s="42"/>
      <c r="H337" s="42"/>
      <c r="I337" s="42"/>
      <c r="J337" s="42"/>
      <c r="K337" s="42"/>
      <c r="L337" s="42"/>
      <c r="M337" s="42"/>
      <c r="N337" s="42"/>
      <c r="O337" s="42"/>
      <c r="P337" s="42"/>
      <c r="Q337" s="42"/>
      <c r="R337" s="42"/>
      <c r="S337" s="42"/>
      <c r="T337" s="42"/>
      <c r="U337" s="42"/>
      <c r="V337" s="42"/>
      <c r="W337" s="42"/>
      <c r="X337" s="42"/>
      <c r="Y337" s="42"/>
      <c r="Z337" s="42"/>
    </row>
    <row r="338" spans="1:26" ht="15.75" customHeight="1">
      <c r="A338" s="42"/>
      <c r="B338" s="64"/>
      <c r="C338" s="65"/>
      <c r="D338" s="66"/>
      <c r="E338" s="67"/>
      <c r="F338" s="42"/>
      <c r="G338" s="42"/>
      <c r="H338" s="42"/>
      <c r="I338" s="42"/>
      <c r="J338" s="42"/>
      <c r="K338" s="42"/>
      <c r="L338" s="42"/>
      <c r="M338" s="42"/>
      <c r="N338" s="42"/>
      <c r="O338" s="42"/>
      <c r="P338" s="42"/>
      <c r="Q338" s="42"/>
      <c r="R338" s="42"/>
      <c r="S338" s="42"/>
      <c r="T338" s="42"/>
      <c r="U338" s="42"/>
      <c r="V338" s="42"/>
      <c r="W338" s="42"/>
      <c r="X338" s="42"/>
      <c r="Y338" s="42"/>
      <c r="Z338" s="42"/>
    </row>
    <row r="339" spans="1:26" ht="15.75" customHeight="1">
      <c r="A339" s="42"/>
      <c r="B339" s="64"/>
      <c r="C339" s="65"/>
      <c r="D339" s="66"/>
      <c r="E339" s="67"/>
      <c r="F339" s="42"/>
      <c r="G339" s="42"/>
      <c r="H339" s="42"/>
      <c r="I339" s="42"/>
      <c r="J339" s="42"/>
      <c r="K339" s="42"/>
      <c r="L339" s="42"/>
      <c r="M339" s="42"/>
      <c r="N339" s="42"/>
      <c r="O339" s="42"/>
      <c r="P339" s="42"/>
      <c r="Q339" s="42"/>
      <c r="R339" s="42"/>
      <c r="S339" s="42"/>
      <c r="T339" s="42"/>
      <c r="U339" s="42"/>
      <c r="V339" s="42"/>
      <c r="W339" s="42"/>
      <c r="X339" s="42"/>
      <c r="Y339" s="42"/>
      <c r="Z339" s="42"/>
    </row>
    <row r="340" spans="1:26" ht="15.75" customHeight="1">
      <c r="A340" s="42"/>
      <c r="B340" s="64"/>
      <c r="C340" s="65"/>
      <c r="D340" s="66"/>
      <c r="E340" s="67"/>
      <c r="F340" s="42"/>
      <c r="G340" s="42"/>
      <c r="H340" s="42"/>
      <c r="I340" s="42"/>
      <c r="J340" s="42"/>
      <c r="K340" s="42"/>
      <c r="L340" s="42"/>
      <c r="M340" s="42"/>
      <c r="N340" s="42"/>
      <c r="O340" s="42"/>
      <c r="P340" s="42"/>
      <c r="Q340" s="42"/>
      <c r="R340" s="42"/>
      <c r="S340" s="42"/>
      <c r="T340" s="42"/>
      <c r="U340" s="42"/>
      <c r="V340" s="42"/>
      <c r="W340" s="42"/>
      <c r="X340" s="42"/>
      <c r="Y340" s="42"/>
      <c r="Z340" s="42"/>
    </row>
    <row r="341" spans="1:26" ht="15.75" customHeight="1">
      <c r="A341" s="42"/>
      <c r="B341" s="64"/>
      <c r="C341" s="65"/>
      <c r="D341" s="66"/>
      <c r="E341" s="67"/>
      <c r="F341" s="42"/>
      <c r="G341" s="42"/>
      <c r="H341" s="42"/>
      <c r="I341" s="42"/>
      <c r="J341" s="42"/>
      <c r="K341" s="42"/>
      <c r="L341" s="42"/>
      <c r="M341" s="42"/>
      <c r="N341" s="42"/>
      <c r="O341" s="42"/>
      <c r="P341" s="42"/>
      <c r="Q341" s="42"/>
      <c r="R341" s="42"/>
      <c r="S341" s="42"/>
      <c r="T341" s="42"/>
      <c r="U341" s="42"/>
      <c r="V341" s="42"/>
      <c r="W341" s="42"/>
      <c r="X341" s="42"/>
      <c r="Y341" s="42"/>
      <c r="Z341" s="42"/>
    </row>
    <row r="342" spans="1:26" ht="15.75" customHeight="1">
      <c r="A342" s="42"/>
      <c r="B342" s="64"/>
      <c r="C342" s="65"/>
      <c r="D342" s="66"/>
      <c r="E342" s="67"/>
      <c r="F342" s="42"/>
      <c r="G342" s="42"/>
      <c r="H342" s="42"/>
      <c r="I342" s="42"/>
      <c r="J342" s="42"/>
      <c r="K342" s="42"/>
      <c r="L342" s="42"/>
      <c r="M342" s="42"/>
      <c r="N342" s="42"/>
      <c r="O342" s="42"/>
      <c r="P342" s="42"/>
      <c r="Q342" s="42"/>
      <c r="R342" s="42"/>
      <c r="S342" s="42"/>
      <c r="T342" s="42"/>
      <c r="U342" s="42"/>
      <c r="V342" s="42"/>
      <c r="W342" s="42"/>
      <c r="X342" s="42"/>
      <c r="Y342" s="42"/>
      <c r="Z342" s="42"/>
    </row>
    <row r="343" spans="1:26" ht="15.75" customHeight="1">
      <c r="A343" s="42"/>
      <c r="B343" s="64"/>
      <c r="C343" s="65"/>
      <c r="D343" s="66"/>
      <c r="E343" s="67"/>
      <c r="F343" s="42"/>
      <c r="G343" s="42"/>
      <c r="H343" s="42"/>
      <c r="I343" s="42"/>
      <c r="J343" s="42"/>
      <c r="K343" s="42"/>
      <c r="L343" s="42"/>
      <c r="M343" s="42"/>
      <c r="N343" s="42"/>
      <c r="O343" s="42"/>
      <c r="P343" s="42"/>
      <c r="Q343" s="42"/>
      <c r="R343" s="42"/>
      <c r="S343" s="42"/>
      <c r="T343" s="42"/>
      <c r="U343" s="42"/>
      <c r="V343" s="42"/>
      <c r="W343" s="42"/>
      <c r="X343" s="42"/>
      <c r="Y343" s="42"/>
      <c r="Z343" s="42"/>
    </row>
    <row r="344" spans="1:26" ht="15.75" customHeight="1">
      <c r="A344" s="42"/>
      <c r="B344" s="64"/>
      <c r="C344" s="65"/>
      <c r="D344" s="66"/>
      <c r="E344" s="67"/>
      <c r="F344" s="42"/>
      <c r="G344" s="42"/>
      <c r="H344" s="42"/>
      <c r="I344" s="42"/>
      <c r="J344" s="42"/>
      <c r="K344" s="42"/>
      <c r="L344" s="42"/>
      <c r="M344" s="42"/>
      <c r="N344" s="42"/>
      <c r="O344" s="42"/>
      <c r="P344" s="42"/>
      <c r="Q344" s="42"/>
      <c r="R344" s="42"/>
      <c r="S344" s="42"/>
      <c r="T344" s="42"/>
      <c r="U344" s="42"/>
      <c r="V344" s="42"/>
      <c r="W344" s="42"/>
      <c r="X344" s="42"/>
      <c r="Y344" s="42"/>
      <c r="Z344" s="42"/>
    </row>
    <row r="345" spans="1:26" ht="15.75" customHeight="1">
      <c r="A345" s="42"/>
      <c r="B345" s="64"/>
      <c r="C345" s="65"/>
      <c r="D345" s="66"/>
      <c r="E345" s="67"/>
      <c r="F345" s="42"/>
      <c r="G345" s="42"/>
      <c r="H345" s="42"/>
      <c r="I345" s="42"/>
      <c r="J345" s="42"/>
      <c r="K345" s="42"/>
      <c r="L345" s="42"/>
      <c r="M345" s="42"/>
      <c r="N345" s="42"/>
      <c r="O345" s="42"/>
      <c r="P345" s="42"/>
      <c r="Q345" s="42"/>
      <c r="R345" s="42"/>
      <c r="S345" s="42"/>
      <c r="T345" s="42"/>
      <c r="U345" s="42"/>
      <c r="V345" s="42"/>
      <c r="W345" s="42"/>
      <c r="X345" s="42"/>
      <c r="Y345" s="42"/>
      <c r="Z345" s="42"/>
    </row>
    <row r="346" spans="1:26" ht="15.75" customHeight="1">
      <c r="A346" s="42"/>
      <c r="B346" s="64"/>
      <c r="C346" s="65"/>
      <c r="D346" s="66"/>
      <c r="E346" s="67"/>
      <c r="F346" s="42"/>
      <c r="G346" s="42"/>
      <c r="H346" s="42"/>
      <c r="I346" s="42"/>
      <c r="J346" s="42"/>
      <c r="K346" s="42"/>
      <c r="L346" s="42"/>
      <c r="M346" s="42"/>
      <c r="N346" s="42"/>
      <c r="O346" s="42"/>
      <c r="P346" s="42"/>
      <c r="Q346" s="42"/>
      <c r="R346" s="42"/>
      <c r="S346" s="42"/>
      <c r="T346" s="42"/>
      <c r="U346" s="42"/>
      <c r="V346" s="42"/>
      <c r="W346" s="42"/>
      <c r="X346" s="42"/>
      <c r="Y346" s="42"/>
      <c r="Z346" s="42"/>
    </row>
    <row r="347" spans="1:26" ht="15.75" customHeight="1">
      <c r="A347" s="42"/>
      <c r="B347" s="64"/>
      <c r="C347" s="65"/>
      <c r="D347" s="66"/>
      <c r="E347" s="67"/>
      <c r="F347" s="42"/>
      <c r="G347" s="42"/>
      <c r="H347" s="42"/>
      <c r="I347" s="42"/>
      <c r="J347" s="42"/>
      <c r="K347" s="42"/>
      <c r="L347" s="42"/>
      <c r="M347" s="42"/>
      <c r="N347" s="42"/>
      <c r="O347" s="42"/>
      <c r="P347" s="42"/>
      <c r="Q347" s="42"/>
      <c r="R347" s="42"/>
      <c r="S347" s="42"/>
      <c r="T347" s="42"/>
      <c r="U347" s="42"/>
      <c r="V347" s="42"/>
      <c r="W347" s="42"/>
      <c r="X347" s="42"/>
      <c r="Y347" s="42"/>
      <c r="Z347" s="42"/>
    </row>
    <row r="348" spans="1:26" ht="15.75" customHeight="1">
      <c r="A348" s="42"/>
      <c r="B348" s="64"/>
      <c r="C348" s="65"/>
      <c r="D348" s="66"/>
      <c r="E348" s="67"/>
      <c r="F348" s="42"/>
      <c r="G348" s="42"/>
      <c r="H348" s="42"/>
      <c r="I348" s="42"/>
      <c r="J348" s="42"/>
      <c r="K348" s="42"/>
      <c r="L348" s="42"/>
      <c r="M348" s="42"/>
      <c r="N348" s="42"/>
      <c r="O348" s="42"/>
      <c r="P348" s="42"/>
      <c r="Q348" s="42"/>
      <c r="R348" s="42"/>
      <c r="S348" s="42"/>
      <c r="T348" s="42"/>
      <c r="U348" s="42"/>
      <c r="V348" s="42"/>
      <c r="W348" s="42"/>
      <c r="X348" s="42"/>
      <c r="Y348" s="42"/>
      <c r="Z348" s="42"/>
    </row>
    <row r="349" spans="1:26" ht="15.75" customHeight="1">
      <c r="A349" s="42"/>
      <c r="B349" s="64"/>
      <c r="C349" s="65"/>
      <c r="D349" s="66"/>
      <c r="E349" s="67"/>
      <c r="F349" s="42"/>
      <c r="G349" s="42"/>
      <c r="H349" s="42"/>
      <c r="I349" s="42"/>
      <c r="J349" s="42"/>
      <c r="K349" s="42"/>
      <c r="L349" s="42"/>
      <c r="M349" s="42"/>
      <c r="N349" s="42"/>
      <c r="O349" s="42"/>
      <c r="P349" s="42"/>
      <c r="Q349" s="42"/>
      <c r="R349" s="42"/>
      <c r="S349" s="42"/>
      <c r="T349" s="42"/>
      <c r="U349" s="42"/>
      <c r="V349" s="42"/>
      <c r="W349" s="42"/>
      <c r="X349" s="42"/>
      <c r="Y349" s="42"/>
      <c r="Z349" s="42"/>
    </row>
    <row r="350" spans="1:26" ht="15.75" customHeight="1">
      <c r="A350" s="42"/>
      <c r="B350" s="64"/>
      <c r="C350" s="65"/>
      <c r="D350" s="66"/>
      <c r="E350" s="67"/>
      <c r="F350" s="42"/>
      <c r="G350" s="42"/>
      <c r="H350" s="42"/>
      <c r="I350" s="42"/>
      <c r="J350" s="42"/>
      <c r="K350" s="42"/>
      <c r="L350" s="42"/>
      <c r="M350" s="42"/>
      <c r="N350" s="42"/>
      <c r="O350" s="42"/>
      <c r="P350" s="42"/>
      <c r="Q350" s="42"/>
      <c r="R350" s="42"/>
      <c r="S350" s="42"/>
      <c r="T350" s="42"/>
      <c r="U350" s="42"/>
      <c r="V350" s="42"/>
      <c r="W350" s="42"/>
      <c r="X350" s="42"/>
      <c r="Y350" s="42"/>
      <c r="Z350" s="42"/>
    </row>
    <row r="351" spans="1:26" ht="15.75" customHeight="1">
      <c r="A351" s="42"/>
      <c r="B351" s="64"/>
      <c r="C351" s="65"/>
      <c r="D351" s="66"/>
      <c r="E351" s="67"/>
      <c r="F351" s="42"/>
      <c r="G351" s="42"/>
      <c r="H351" s="42"/>
      <c r="I351" s="42"/>
      <c r="J351" s="42"/>
      <c r="K351" s="42"/>
      <c r="L351" s="42"/>
      <c r="M351" s="42"/>
      <c r="N351" s="42"/>
      <c r="O351" s="42"/>
      <c r="P351" s="42"/>
      <c r="Q351" s="42"/>
      <c r="R351" s="42"/>
      <c r="S351" s="42"/>
      <c r="T351" s="42"/>
      <c r="U351" s="42"/>
      <c r="V351" s="42"/>
      <c r="W351" s="42"/>
      <c r="X351" s="42"/>
      <c r="Y351" s="42"/>
      <c r="Z351" s="42"/>
    </row>
    <row r="352" spans="1:26" ht="15.75" customHeight="1">
      <c r="A352" s="42"/>
      <c r="B352" s="64"/>
      <c r="C352" s="65"/>
      <c r="D352" s="66"/>
      <c r="E352" s="67"/>
      <c r="F352" s="42"/>
      <c r="G352" s="42"/>
      <c r="H352" s="42"/>
      <c r="I352" s="42"/>
      <c r="J352" s="42"/>
      <c r="K352" s="42"/>
      <c r="L352" s="42"/>
      <c r="M352" s="42"/>
      <c r="N352" s="42"/>
      <c r="O352" s="42"/>
      <c r="P352" s="42"/>
      <c r="Q352" s="42"/>
      <c r="R352" s="42"/>
      <c r="S352" s="42"/>
      <c r="T352" s="42"/>
      <c r="U352" s="42"/>
      <c r="V352" s="42"/>
      <c r="W352" s="42"/>
      <c r="X352" s="42"/>
      <c r="Y352" s="42"/>
      <c r="Z352" s="42"/>
    </row>
    <row r="353" spans="1:26" ht="15.75" customHeight="1">
      <c r="A353" s="42"/>
      <c r="B353" s="64"/>
      <c r="C353" s="65"/>
      <c r="D353" s="66"/>
      <c r="E353" s="67"/>
      <c r="F353" s="42"/>
      <c r="G353" s="42"/>
      <c r="H353" s="42"/>
      <c r="I353" s="42"/>
      <c r="J353" s="42"/>
      <c r="K353" s="42"/>
      <c r="L353" s="42"/>
      <c r="M353" s="42"/>
      <c r="N353" s="42"/>
      <c r="O353" s="42"/>
      <c r="P353" s="42"/>
      <c r="Q353" s="42"/>
      <c r="R353" s="42"/>
      <c r="S353" s="42"/>
      <c r="T353" s="42"/>
      <c r="U353" s="42"/>
      <c r="V353" s="42"/>
      <c r="W353" s="42"/>
      <c r="X353" s="42"/>
      <c r="Y353" s="42"/>
      <c r="Z353" s="42"/>
    </row>
    <row r="354" spans="1:26" ht="15.75" customHeight="1">
      <c r="A354" s="42"/>
      <c r="B354" s="64"/>
      <c r="C354" s="65"/>
      <c r="D354" s="66"/>
      <c r="E354" s="67"/>
      <c r="F354" s="42"/>
      <c r="G354" s="42"/>
      <c r="H354" s="42"/>
      <c r="I354" s="42"/>
      <c r="J354" s="42"/>
      <c r="K354" s="42"/>
      <c r="L354" s="42"/>
      <c r="M354" s="42"/>
      <c r="N354" s="42"/>
      <c r="O354" s="42"/>
      <c r="P354" s="42"/>
      <c r="Q354" s="42"/>
      <c r="R354" s="42"/>
      <c r="S354" s="42"/>
      <c r="T354" s="42"/>
      <c r="U354" s="42"/>
      <c r="V354" s="42"/>
      <c r="W354" s="42"/>
      <c r="X354" s="42"/>
      <c r="Y354" s="42"/>
      <c r="Z354" s="42"/>
    </row>
    <row r="355" spans="1:26" ht="15.75" customHeight="1">
      <c r="A355" s="42"/>
      <c r="B355" s="64"/>
      <c r="C355" s="65"/>
      <c r="D355" s="66"/>
      <c r="E355" s="67"/>
      <c r="F355" s="42"/>
      <c r="G355" s="42"/>
      <c r="H355" s="42"/>
      <c r="I355" s="42"/>
      <c r="J355" s="42"/>
      <c r="K355" s="42"/>
      <c r="L355" s="42"/>
      <c r="M355" s="42"/>
      <c r="N355" s="42"/>
      <c r="O355" s="42"/>
      <c r="P355" s="42"/>
      <c r="Q355" s="42"/>
      <c r="R355" s="42"/>
      <c r="S355" s="42"/>
      <c r="T355" s="42"/>
      <c r="U355" s="42"/>
      <c r="V355" s="42"/>
      <c r="W355" s="42"/>
      <c r="X355" s="42"/>
      <c r="Y355" s="42"/>
      <c r="Z355" s="42"/>
    </row>
    <row r="356" spans="1:26" ht="15.75" customHeight="1">
      <c r="A356" s="42"/>
      <c r="B356" s="64"/>
      <c r="C356" s="65"/>
      <c r="D356" s="66"/>
      <c r="E356" s="67"/>
      <c r="F356" s="42"/>
      <c r="G356" s="42"/>
      <c r="H356" s="42"/>
      <c r="I356" s="42"/>
      <c r="J356" s="42"/>
      <c r="K356" s="42"/>
      <c r="L356" s="42"/>
      <c r="M356" s="42"/>
      <c r="N356" s="42"/>
      <c r="O356" s="42"/>
      <c r="P356" s="42"/>
      <c r="Q356" s="42"/>
      <c r="R356" s="42"/>
      <c r="S356" s="42"/>
      <c r="T356" s="42"/>
      <c r="U356" s="42"/>
      <c r="V356" s="42"/>
      <c r="W356" s="42"/>
      <c r="X356" s="42"/>
      <c r="Y356" s="42"/>
      <c r="Z356" s="42"/>
    </row>
    <row r="357" spans="1:26" ht="15.75" customHeight="1">
      <c r="A357" s="42"/>
      <c r="B357" s="64"/>
      <c r="C357" s="65"/>
      <c r="D357" s="66"/>
      <c r="E357" s="67"/>
      <c r="F357" s="42"/>
      <c r="G357" s="42"/>
      <c r="H357" s="42"/>
      <c r="I357" s="42"/>
      <c r="J357" s="42"/>
      <c r="K357" s="42"/>
      <c r="L357" s="42"/>
      <c r="M357" s="42"/>
      <c r="N357" s="42"/>
      <c r="O357" s="42"/>
      <c r="P357" s="42"/>
      <c r="Q357" s="42"/>
      <c r="R357" s="42"/>
      <c r="S357" s="42"/>
      <c r="T357" s="42"/>
      <c r="U357" s="42"/>
      <c r="V357" s="42"/>
      <c r="W357" s="42"/>
      <c r="X357" s="42"/>
      <c r="Y357" s="42"/>
      <c r="Z357" s="42"/>
    </row>
    <row r="358" spans="1:26" ht="15.75" customHeight="1">
      <c r="A358" s="42"/>
      <c r="B358" s="64"/>
      <c r="C358" s="65"/>
      <c r="D358" s="66"/>
      <c r="E358" s="67"/>
      <c r="F358" s="42"/>
      <c r="G358" s="42"/>
      <c r="H358" s="42"/>
      <c r="I358" s="42"/>
      <c r="J358" s="42"/>
      <c r="K358" s="42"/>
      <c r="L358" s="42"/>
      <c r="M358" s="42"/>
      <c r="N358" s="42"/>
      <c r="O358" s="42"/>
      <c r="P358" s="42"/>
      <c r="Q358" s="42"/>
      <c r="R358" s="42"/>
      <c r="S358" s="42"/>
      <c r="T358" s="42"/>
      <c r="U358" s="42"/>
      <c r="V358" s="42"/>
      <c r="W358" s="42"/>
      <c r="X358" s="42"/>
      <c r="Y358" s="42"/>
      <c r="Z358" s="42"/>
    </row>
    <row r="359" spans="1:26" ht="15.75" customHeight="1">
      <c r="A359" s="42"/>
      <c r="B359" s="64"/>
      <c r="C359" s="65"/>
      <c r="D359" s="66"/>
      <c r="E359" s="67"/>
      <c r="F359" s="42"/>
      <c r="G359" s="42"/>
      <c r="H359" s="42"/>
      <c r="I359" s="42"/>
      <c r="J359" s="42"/>
      <c r="K359" s="42"/>
      <c r="L359" s="42"/>
      <c r="M359" s="42"/>
      <c r="N359" s="42"/>
      <c r="O359" s="42"/>
      <c r="P359" s="42"/>
      <c r="Q359" s="42"/>
      <c r="R359" s="42"/>
      <c r="S359" s="42"/>
      <c r="T359" s="42"/>
      <c r="U359" s="42"/>
      <c r="V359" s="42"/>
      <c r="W359" s="42"/>
      <c r="X359" s="42"/>
      <c r="Y359" s="42"/>
      <c r="Z359" s="42"/>
    </row>
    <row r="360" spans="1:26" ht="15.75" customHeight="1">
      <c r="A360" s="42"/>
      <c r="B360" s="64"/>
      <c r="C360" s="65"/>
      <c r="D360" s="66"/>
      <c r="E360" s="67"/>
      <c r="F360" s="42"/>
      <c r="G360" s="42"/>
      <c r="H360" s="42"/>
      <c r="I360" s="42"/>
      <c r="J360" s="42"/>
      <c r="K360" s="42"/>
      <c r="L360" s="42"/>
      <c r="M360" s="42"/>
      <c r="N360" s="42"/>
      <c r="O360" s="42"/>
      <c r="P360" s="42"/>
      <c r="Q360" s="42"/>
      <c r="R360" s="42"/>
      <c r="S360" s="42"/>
      <c r="T360" s="42"/>
      <c r="U360" s="42"/>
      <c r="V360" s="42"/>
      <c r="W360" s="42"/>
      <c r="X360" s="42"/>
      <c r="Y360" s="42"/>
      <c r="Z360" s="42"/>
    </row>
    <row r="361" spans="1:26" ht="15.75" customHeight="1">
      <c r="A361" s="42"/>
      <c r="B361" s="64"/>
      <c r="C361" s="65"/>
      <c r="D361" s="66"/>
      <c r="E361" s="67"/>
      <c r="F361" s="42"/>
      <c r="G361" s="42"/>
      <c r="H361" s="42"/>
      <c r="I361" s="42"/>
      <c r="J361" s="42"/>
      <c r="K361" s="42"/>
      <c r="L361" s="42"/>
      <c r="M361" s="42"/>
      <c r="N361" s="42"/>
      <c r="O361" s="42"/>
      <c r="P361" s="42"/>
      <c r="Q361" s="42"/>
      <c r="R361" s="42"/>
      <c r="S361" s="42"/>
      <c r="T361" s="42"/>
      <c r="U361" s="42"/>
      <c r="V361" s="42"/>
      <c r="W361" s="42"/>
      <c r="X361" s="42"/>
      <c r="Y361" s="42"/>
      <c r="Z361" s="42"/>
    </row>
    <row r="362" spans="1:26" ht="15.75" customHeight="1">
      <c r="A362" s="42"/>
      <c r="B362" s="64"/>
      <c r="C362" s="65"/>
      <c r="D362" s="66"/>
      <c r="E362" s="67"/>
      <c r="F362" s="42"/>
      <c r="G362" s="42"/>
      <c r="H362" s="42"/>
      <c r="I362" s="42"/>
      <c r="J362" s="42"/>
      <c r="K362" s="42"/>
      <c r="L362" s="42"/>
      <c r="M362" s="42"/>
      <c r="N362" s="42"/>
      <c r="O362" s="42"/>
      <c r="P362" s="42"/>
      <c r="Q362" s="42"/>
      <c r="R362" s="42"/>
      <c r="S362" s="42"/>
      <c r="T362" s="42"/>
      <c r="U362" s="42"/>
      <c r="V362" s="42"/>
      <c r="W362" s="42"/>
      <c r="X362" s="42"/>
      <c r="Y362" s="42"/>
      <c r="Z362" s="42"/>
    </row>
    <row r="363" spans="1:26" ht="15.75" customHeight="1">
      <c r="A363" s="42"/>
      <c r="B363" s="64"/>
      <c r="C363" s="65"/>
      <c r="D363" s="66"/>
      <c r="E363" s="67"/>
      <c r="F363" s="42"/>
      <c r="G363" s="42"/>
      <c r="H363" s="42"/>
      <c r="I363" s="42"/>
      <c r="J363" s="42"/>
      <c r="K363" s="42"/>
      <c r="L363" s="42"/>
      <c r="M363" s="42"/>
      <c r="N363" s="42"/>
      <c r="O363" s="42"/>
      <c r="P363" s="42"/>
      <c r="Q363" s="42"/>
      <c r="R363" s="42"/>
      <c r="S363" s="42"/>
      <c r="T363" s="42"/>
      <c r="U363" s="42"/>
      <c r="V363" s="42"/>
      <c r="W363" s="42"/>
      <c r="X363" s="42"/>
      <c r="Y363" s="42"/>
      <c r="Z363" s="42"/>
    </row>
    <row r="364" spans="1:26" ht="15.75" customHeight="1">
      <c r="A364" s="42"/>
      <c r="B364" s="64"/>
      <c r="C364" s="65"/>
      <c r="D364" s="66"/>
      <c r="E364" s="67"/>
      <c r="F364" s="42"/>
      <c r="G364" s="42"/>
      <c r="H364" s="42"/>
      <c r="I364" s="42"/>
      <c r="J364" s="42"/>
      <c r="K364" s="42"/>
      <c r="L364" s="42"/>
      <c r="M364" s="42"/>
      <c r="N364" s="42"/>
      <c r="O364" s="42"/>
      <c r="P364" s="42"/>
      <c r="Q364" s="42"/>
      <c r="R364" s="42"/>
      <c r="S364" s="42"/>
      <c r="T364" s="42"/>
      <c r="U364" s="42"/>
      <c r="V364" s="42"/>
      <c r="W364" s="42"/>
      <c r="X364" s="42"/>
      <c r="Y364" s="42"/>
      <c r="Z364" s="42"/>
    </row>
    <row r="365" spans="1:26" ht="15.75" customHeight="1">
      <c r="A365" s="42"/>
      <c r="B365" s="64"/>
      <c r="C365" s="65"/>
      <c r="D365" s="66"/>
      <c r="E365" s="67"/>
      <c r="F365" s="42"/>
      <c r="G365" s="42"/>
      <c r="H365" s="42"/>
      <c r="I365" s="42"/>
      <c r="J365" s="42"/>
      <c r="K365" s="42"/>
      <c r="L365" s="42"/>
      <c r="M365" s="42"/>
      <c r="N365" s="42"/>
      <c r="O365" s="42"/>
      <c r="P365" s="42"/>
      <c r="Q365" s="42"/>
      <c r="R365" s="42"/>
      <c r="S365" s="42"/>
      <c r="T365" s="42"/>
      <c r="U365" s="42"/>
      <c r="V365" s="42"/>
      <c r="W365" s="42"/>
      <c r="X365" s="42"/>
      <c r="Y365" s="42"/>
      <c r="Z365" s="42"/>
    </row>
    <row r="366" spans="1:26" ht="15.75" customHeight="1">
      <c r="A366" s="42"/>
      <c r="B366" s="64"/>
      <c r="C366" s="65"/>
      <c r="D366" s="66"/>
      <c r="E366" s="67"/>
      <c r="F366" s="42"/>
      <c r="G366" s="42"/>
      <c r="H366" s="42"/>
      <c r="I366" s="42"/>
      <c r="J366" s="42"/>
      <c r="K366" s="42"/>
      <c r="L366" s="42"/>
      <c r="M366" s="42"/>
      <c r="N366" s="42"/>
      <c r="O366" s="42"/>
      <c r="P366" s="42"/>
      <c r="Q366" s="42"/>
      <c r="R366" s="42"/>
      <c r="S366" s="42"/>
      <c r="T366" s="42"/>
      <c r="U366" s="42"/>
      <c r="V366" s="42"/>
      <c r="W366" s="42"/>
      <c r="X366" s="42"/>
      <c r="Y366" s="42"/>
      <c r="Z366" s="42"/>
    </row>
    <row r="367" spans="1:26" ht="15.75" customHeight="1">
      <c r="A367" s="42"/>
      <c r="B367" s="64"/>
      <c r="C367" s="65"/>
      <c r="D367" s="66"/>
      <c r="E367" s="67"/>
      <c r="F367" s="42"/>
      <c r="G367" s="42"/>
      <c r="H367" s="42"/>
      <c r="I367" s="42"/>
      <c r="J367" s="42"/>
      <c r="K367" s="42"/>
      <c r="L367" s="42"/>
      <c r="M367" s="42"/>
      <c r="N367" s="42"/>
      <c r="O367" s="42"/>
      <c r="P367" s="42"/>
      <c r="Q367" s="42"/>
      <c r="R367" s="42"/>
      <c r="S367" s="42"/>
      <c r="T367" s="42"/>
      <c r="U367" s="42"/>
      <c r="V367" s="42"/>
      <c r="W367" s="42"/>
      <c r="X367" s="42"/>
      <c r="Y367" s="42"/>
      <c r="Z367" s="42"/>
    </row>
    <row r="368" spans="1:26" ht="15.75" customHeight="1">
      <c r="A368" s="42"/>
      <c r="B368" s="64"/>
      <c r="C368" s="65"/>
      <c r="D368" s="66"/>
      <c r="E368" s="67"/>
      <c r="F368" s="42"/>
      <c r="G368" s="42"/>
      <c r="H368" s="42"/>
      <c r="I368" s="42"/>
      <c r="J368" s="42"/>
      <c r="K368" s="42"/>
      <c r="L368" s="42"/>
      <c r="M368" s="42"/>
      <c r="N368" s="42"/>
      <c r="O368" s="42"/>
      <c r="P368" s="42"/>
      <c r="Q368" s="42"/>
      <c r="R368" s="42"/>
      <c r="S368" s="42"/>
      <c r="T368" s="42"/>
      <c r="U368" s="42"/>
      <c r="V368" s="42"/>
      <c r="W368" s="42"/>
      <c r="X368" s="42"/>
      <c r="Y368" s="42"/>
      <c r="Z368" s="42"/>
    </row>
    <row r="369" spans="1:26" ht="15.75" customHeight="1">
      <c r="A369" s="42"/>
      <c r="B369" s="64"/>
      <c r="C369" s="65"/>
      <c r="D369" s="66"/>
      <c r="E369" s="67"/>
      <c r="F369" s="42"/>
      <c r="G369" s="42"/>
      <c r="H369" s="42"/>
      <c r="I369" s="42"/>
      <c r="J369" s="42"/>
      <c r="K369" s="42"/>
      <c r="L369" s="42"/>
      <c r="M369" s="42"/>
      <c r="N369" s="42"/>
      <c r="O369" s="42"/>
      <c r="P369" s="42"/>
      <c r="Q369" s="42"/>
      <c r="R369" s="42"/>
      <c r="S369" s="42"/>
      <c r="T369" s="42"/>
      <c r="U369" s="42"/>
      <c r="V369" s="42"/>
      <c r="W369" s="42"/>
      <c r="X369" s="42"/>
      <c r="Y369" s="42"/>
      <c r="Z369" s="42"/>
    </row>
    <row r="370" spans="1:26" ht="15.75" customHeight="1">
      <c r="A370" s="42"/>
      <c r="B370" s="64"/>
      <c r="C370" s="65"/>
      <c r="D370" s="66"/>
      <c r="E370" s="67"/>
      <c r="F370" s="42"/>
      <c r="G370" s="42"/>
      <c r="H370" s="42"/>
      <c r="I370" s="42"/>
      <c r="J370" s="42"/>
      <c r="K370" s="42"/>
      <c r="L370" s="42"/>
      <c r="M370" s="42"/>
      <c r="N370" s="42"/>
      <c r="O370" s="42"/>
      <c r="P370" s="42"/>
      <c r="Q370" s="42"/>
      <c r="R370" s="42"/>
      <c r="S370" s="42"/>
      <c r="T370" s="42"/>
      <c r="U370" s="42"/>
      <c r="V370" s="42"/>
      <c r="W370" s="42"/>
      <c r="X370" s="42"/>
      <c r="Y370" s="42"/>
      <c r="Z370" s="42"/>
    </row>
    <row r="371" spans="1:26" ht="15.75" customHeight="1">
      <c r="A371" s="42"/>
      <c r="B371" s="64"/>
      <c r="C371" s="65"/>
      <c r="D371" s="66"/>
      <c r="E371" s="67"/>
      <c r="F371" s="42"/>
      <c r="G371" s="42"/>
      <c r="H371" s="42"/>
      <c r="I371" s="42"/>
      <c r="J371" s="42"/>
      <c r="K371" s="42"/>
      <c r="L371" s="42"/>
      <c r="M371" s="42"/>
      <c r="N371" s="42"/>
      <c r="O371" s="42"/>
      <c r="P371" s="42"/>
      <c r="Q371" s="42"/>
      <c r="R371" s="42"/>
      <c r="S371" s="42"/>
      <c r="T371" s="42"/>
      <c r="U371" s="42"/>
      <c r="V371" s="42"/>
      <c r="W371" s="42"/>
      <c r="X371" s="42"/>
      <c r="Y371" s="42"/>
      <c r="Z371" s="42"/>
    </row>
    <row r="372" spans="1:26" ht="15.75" customHeight="1">
      <c r="A372" s="42"/>
      <c r="B372" s="64"/>
      <c r="C372" s="65"/>
      <c r="D372" s="66"/>
      <c r="E372" s="67"/>
      <c r="F372" s="42"/>
      <c r="G372" s="42"/>
      <c r="H372" s="42"/>
      <c r="I372" s="42"/>
      <c r="J372" s="42"/>
      <c r="K372" s="42"/>
      <c r="L372" s="42"/>
      <c r="M372" s="42"/>
      <c r="N372" s="42"/>
      <c r="O372" s="42"/>
      <c r="P372" s="42"/>
      <c r="Q372" s="42"/>
      <c r="R372" s="42"/>
      <c r="S372" s="42"/>
      <c r="T372" s="42"/>
      <c r="U372" s="42"/>
      <c r="V372" s="42"/>
      <c r="W372" s="42"/>
      <c r="X372" s="42"/>
      <c r="Y372" s="42"/>
      <c r="Z372" s="42"/>
    </row>
    <row r="373" spans="1:26" ht="15.75" customHeight="1">
      <c r="A373" s="42"/>
      <c r="B373" s="64"/>
      <c r="C373" s="65"/>
      <c r="D373" s="66"/>
      <c r="E373" s="67"/>
      <c r="F373" s="42"/>
      <c r="G373" s="42"/>
      <c r="H373" s="42"/>
      <c r="I373" s="42"/>
      <c r="J373" s="42"/>
      <c r="K373" s="42"/>
      <c r="L373" s="42"/>
      <c r="M373" s="42"/>
      <c r="N373" s="42"/>
      <c r="O373" s="42"/>
      <c r="P373" s="42"/>
      <c r="Q373" s="42"/>
      <c r="R373" s="42"/>
      <c r="S373" s="42"/>
      <c r="T373" s="42"/>
      <c r="U373" s="42"/>
      <c r="V373" s="42"/>
      <c r="W373" s="42"/>
      <c r="X373" s="42"/>
      <c r="Y373" s="42"/>
      <c r="Z373" s="42"/>
    </row>
    <row r="374" spans="1:26" ht="15.75" customHeight="1">
      <c r="A374" s="42"/>
      <c r="B374" s="64"/>
      <c r="C374" s="65"/>
      <c r="D374" s="66"/>
      <c r="E374" s="67"/>
      <c r="F374" s="42"/>
      <c r="G374" s="42"/>
      <c r="H374" s="42"/>
      <c r="I374" s="42"/>
      <c r="J374" s="42"/>
      <c r="K374" s="42"/>
      <c r="L374" s="42"/>
      <c r="M374" s="42"/>
      <c r="N374" s="42"/>
      <c r="O374" s="42"/>
      <c r="P374" s="42"/>
      <c r="Q374" s="42"/>
      <c r="R374" s="42"/>
      <c r="S374" s="42"/>
      <c r="T374" s="42"/>
      <c r="U374" s="42"/>
      <c r="V374" s="42"/>
      <c r="W374" s="42"/>
      <c r="X374" s="42"/>
      <c r="Y374" s="42"/>
      <c r="Z374" s="42"/>
    </row>
    <row r="375" spans="1:26" ht="15.75" customHeight="1">
      <c r="A375" s="42"/>
      <c r="B375" s="64"/>
      <c r="C375" s="65"/>
      <c r="D375" s="66"/>
      <c r="E375" s="67"/>
      <c r="F375" s="42"/>
      <c r="G375" s="42"/>
      <c r="H375" s="42"/>
      <c r="I375" s="42"/>
      <c r="J375" s="42"/>
      <c r="K375" s="42"/>
      <c r="L375" s="42"/>
      <c r="M375" s="42"/>
      <c r="N375" s="42"/>
      <c r="O375" s="42"/>
      <c r="P375" s="42"/>
      <c r="Q375" s="42"/>
      <c r="R375" s="42"/>
      <c r="S375" s="42"/>
      <c r="T375" s="42"/>
      <c r="U375" s="42"/>
      <c r="V375" s="42"/>
      <c r="W375" s="42"/>
      <c r="X375" s="42"/>
      <c r="Y375" s="42"/>
      <c r="Z375" s="42"/>
    </row>
    <row r="376" spans="1:26" ht="15.75" customHeight="1">
      <c r="A376" s="42"/>
      <c r="B376" s="64"/>
      <c r="C376" s="65"/>
      <c r="D376" s="66"/>
      <c r="E376" s="67"/>
      <c r="F376" s="42"/>
      <c r="G376" s="42"/>
      <c r="H376" s="42"/>
      <c r="I376" s="42"/>
      <c r="J376" s="42"/>
      <c r="K376" s="42"/>
      <c r="L376" s="42"/>
      <c r="M376" s="42"/>
      <c r="N376" s="42"/>
      <c r="O376" s="42"/>
      <c r="P376" s="42"/>
      <c r="Q376" s="42"/>
      <c r="R376" s="42"/>
      <c r="S376" s="42"/>
      <c r="T376" s="42"/>
      <c r="U376" s="42"/>
      <c r="V376" s="42"/>
      <c r="W376" s="42"/>
      <c r="X376" s="42"/>
      <c r="Y376" s="42"/>
      <c r="Z376" s="42"/>
    </row>
    <row r="377" spans="1:26" ht="15.75" customHeight="1">
      <c r="A377" s="42"/>
      <c r="B377" s="64"/>
      <c r="C377" s="65"/>
      <c r="D377" s="66"/>
      <c r="E377" s="67"/>
      <c r="F377" s="42"/>
      <c r="G377" s="42"/>
      <c r="H377" s="42"/>
      <c r="I377" s="42"/>
      <c r="J377" s="42"/>
      <c r="K377" s="42"/>
      <c r="L377" s="42"/>
      <c r="M377" s="42"/>
      <c r="N377" s="42"/>
      <c r="O377" s="42"/>
      <c r="P377" s="42"/>
      <c r="Q377" s="42"/>
      <c r="R377" s="42"/>
      <c r="S377" s="42"/>
      <c r="T377" s="42"/>
      <c r="U377" s="42"/>
      <c r="V377" s="42"/>
      <c r="W377" s="42"/>
      <c r="X377" s="42"/>
      <c r="Y377" s="42"/>
      <c r="Z377" s="42"/>
    </row>
    <row r="378" spans="1:26" ht="15.75" customHeight="1">
      <c r="A378" s="42"/>
      <c r="B378" s="64"/>
      <c r="C378" s="65"/>
      <c r="D378" s="66"/>
      <c r="E378" s="67"/>
      <c r="F378" s="42"/>
      <c r="G378" s="42"/>
      <c r="H378" s="42"/>
      <c r="I378" s="42"/>
      <c r="J378" s="42"/>
      <c r="K378" s="42"/>
      <c r="L378" s="42"/>
      <c r="M378" s="42"/>
      <c r="N378" s="42"/>
      <c r="O378" s="42"/>
      <c r="P378" s="42"/>
      <c r="Q378" s="42"/>
      <c r="R378" s="42"/>
      <c r="S378" s="42"/>
      <c r="T378" s="42"/>
      <c r="U378" s="42"/>
      <c r="V378" s="42"/>
      <c r="W378" s="42"/>
      <c r="X378" s="42"/>
      <c r="Y378" s="42"/>
      <c r="Z378" s="42"/>
    </row>
    <row r="379" spans="1:26" ht="15.75" customHeight="1">
      <c r="A379" s="42"/>
      <c r="B379" s="64"/>
      <c r="C379" s="65"/>
      <c r="D379" s="66"/>
      <c r="E379" s="67"/>
      <c r="F379" s="42"/>
      <c r="G379" s="42"/>
      <c r="H379" s="42"/>
      <c r="I379" s="42"/>
      <c r="J379" s="42"/>
      <c r="K379" s="42"/>
      <c r="L379" s="42"/>
      <c r="M379" s="42"/>
      <c r="N379" s="42"/>
      <c r="O379" s="42"/>
      <c r="P379" s="42"/>
      <c r="Q379" s="42"/>
      <c r="R379" s="42"/>
      <c r="S379" s="42"/>
      <c r="T379" s="42"/>
      <c r="U379" s="42"/>
      <c r="V379" s="42"/>
      <c r="W379" s="42"/>
      <c r="X379" s="42"/>
      <c r="Y379" s="42"/>
      <c r="Z379" s="42"/>
    </row>
    <row r="380" spans="1:26" ht="15.75" customHeight="1">
      <c r="A380" s="42"/>
      <c r="B380" s="64"/>
      <c r="C380" s="65"/>
      <c r="D380" s="66"/>
      <c r="E380" s="67"/>
      <c r="F380" s="42"/>
      <c r="G380" s="42"/>
      <c r="H380" s="42"/>
      <c r="I380" s="42"/>
      <c r="J380" s="42"/>
      <c r="K380" s="42"/>
      <c r="L380" s="42"/>
      <c r="M380" s="42"/>
      <c r="N380" s="42"/>
      <c r="O380" s="42"/>
      <c r="P380" s="42"/>
      <c r="Q380" s="42"/>
      <c r="R380" s="42"/>
      <c r="S380" s="42"/>
      <c r="T380" s="42"/>
      <c r="U380" s="42"/>
      <c r="V380" s="42"/>
      <c r="W380" s="42"/>
      <c r="X380" s="42"/>
      <c r="Y380" s="42"/>
      <c r="Z380" s="42"/>
    </row>
    <row r="381" spans="1:26" ht="15.75" customHeight="1">
      <c r="A381" s="42"/>
      <c r="B381" s="64"/>
      <c r="C381" s="65"/>
      <c r="D381" s="66"/>
      <c r="E381" s="67"/>
      <c r="F381" s="42"/>
      <c r="G381" s="42"/>
      <c r="H381" s="42"/>
      <c r="I381" s="42"/>
      <c r="J381" s="42"/>
      <c r="K381" s="42"/>
      <c r="L381" s="42"/>
      <c r="M381" s="42"/>
      <c r="N381" s="42"/>
      <c r="O381" s="42"/>
      <c r="P381" s="42"/>
      <c r="Q381" s="42"/>
      <c r="R381" s="42"/>
      <c r="S381" s="42"/>
      <c r="T381" s="42"/>
      <c r="U381" s="42"/>
      <c r="V381" s="42"/>
      <c r="W381" s="42"/>
      <c r="X381" s="42"/>
      <c r="Y381" s="42"/>
      <c r="Z381" s="42"/>
    </row>
    <row r="382" spans="1:26" ht="15.75" customHeight="1">
      <c r="A382" s="42"/>
      <c r="B382" s="64"/>
      <c r="C382" s="65"/>
      <c r="D382" s="66"/>
      <c r="E382" s="67"/>
      <c r="F382" s="42"/>
      <c r="G382" s="42"/>
      <c r="H382" s="42"/>
      <c r="I382" s="42"/>
      <c r="J382" s="42"/>
      <c r="K382" s="42"/>
      <c r="L382" s="42"/>
      <c r="M382" s="42"/>
      <c r="N382" s="42"/>
      <c r="O382" s="42"/>
      <c r="P382" s="42"/>
      <c r="Q382" s="42"/>
      <c r="R382" s="42"/>
      <c r="S382" s="42"/>
      <c r="T382" s="42"/>
      <c r="U382" s="42"/>
      <c r="V382" s="42"/>
      <c r="W382" s="42"/>
      <c r="X382" s="42"/>
      <c r="Y382" s="42"/>
      <c r="Z382" s="42"/>
    </row>
    <row r="383" spans="1:26" ht="15.75" customHeight="1">
      <c r="A383" s="42"/>
      <c r="B383" s="64"/>
      <c r="C383" s="65"/>
      <c r="D383" s="66"/>
      <c r="E383" s="67"/>
      <c r="F383" s="42"/>
      <c r="G383" s="42"/>
      <c r="H383" s="42"/>
      <c r="I383" s="42"/>
      <c r="J383" s="42"/>
      <c r="K383" s="42"/>
      <c r="L383" s="42"/>
      <c r="M383" s="42"/>
      <c r="N383" s="42"/>
      <c r="O383" s="42"/>
      <c r="P383" s="42"/>
      <c r="Q383" s="42"/>
      <c r="R383" s="42"/>
      <c r="S383" s="42"/>
      <c r="T383" s="42"/>
      <c r="U383" s="42"/>
      <c r="V383" s="42"/>
      <c r="W383" s="42"/>
      <c r="X383" s="42"/>
      <c r="Y383" s="42"/>
      <c r="Z383" s="42"/>
    </row>
    <row r="384" spans="1:26" ht="15.75" customHeight="1">
      <c r="A384" s="42"/>
      <c r="B384" s="64"/>
      <c r="C384" s="65"/>
      <c r="D384" s="66"/>
      <c r="E384" s="67"/>
      <c r="F384" s="42"/>
      <c r="G384" s="42"/>
      <c r="H384" s="42"/>
      <c r="I384" s="42"/>
      <c r="J384" s="42"/>
      <c r="K384" s="42"/>
      <c r="L384" s="42"/>
      <c r="M384" s="42"/>
      <c r="N384" s="42"/>
      <c r="O384" s="42"/>
      <c r="P384" s="42"/>
      <c r="Q384" s="42"/>
      <c r="R384" s="42"/>
      <c r="S384" s="42"/>
      <c r="T384" s="42"/>
      <c r="U384" s="42"/>
      <c r="V384" s="42"/>
      <c r="W384" s="42"/>
      <c r="X384" s="42"/>
      <c r="Y384" s="42"/>
      <c r="Z384" s="42"/>
    </row>
    <row r="385" spans="1:26" ht="15.75" customHeight="1">
      <c r="A385" s="42"/>
      <c r="B385" s="64"/>
      <c r="C385" s="65"/>
      <c r="D385" s="66"/>
      <c r="E385" s="67"/>
      <c r="F385" s="42"/>
      <c r="G385" s="42"/>
      <c r="H385" s="42"/>
      <c r="I385" s="42"/>
      <c r="J385" s="42"/>
      <c r="K385" s="42"/>
      <c r="L385" s="42"/>
      <c r="M385" s="42"/>
      <c r="N385" s="42"/>
      <c r="O385" s="42"/>
      <c r="P385" s="42"/>
      <c r="Q385" s="42"/>
      <c r="R385" s="42"/>
      <c r="S385" s="42"/>
      <c r="T385" s="42"/>
      <c r="U385" s="42"/>
      <c r="V385" s="42"/>
      <c r="W385" s="42"/>
      <c r="X385" s="42"/>
      <c r="Y385" s="42"/>
      <c r="Z385" s="42"/>
    </row>
    <row r="386" spans="1:26" ht="15.75" customHeight="1">
      <c r="A386" s="42"/>
      <c r="B386" s="64"/>
      <c r="C386" s="65"/>
      <c r="D386" s="66"/>
      <c r="E386" s="67"/>
      <c r="F386" s="42"/>
      <c r="G386" s="42"/>
      <c r="H386" s="42"/>
      <c r="I386" s="42"/>
      <c r="J386" s="42"/>
      <c r="K386" s="42"/>
      <c r="L386" s="42"/>
      <c r="M386" s="42"/>
      <c r="N386" s="42"/>
      <c r="O386" s="42"/>
      <c r="P386" s="42"/>
      <c r="Q386" s="42"/>
      <c r="R386" s="42"/>
      <c r="S386" s="42"/>
      <c r="T386" s="42"/>
      <c r="U386" s="42"/>
      <c r="V386" s="42"/>
      <c r="W386" s="42"/>
      <c r="X386" s="42"/>
      <c r="Y386" s="42"/>
      <c r="Z386" s="42"/>
    </row>
    <row r="387" spans="1:26" ht="15.75" customHeight="1">
      <c r="A387" s="42"/>
      <c r="B387" s="64"/>
      <c r="C387" s="65"/>
      <c r="D387" s="66"/>
      <c r="E387" s="67"/>
      <c r="F387" s="42"/>
      <c r="G387" s="42"/>
      <c r="H387" s="42"/>
      <c r="I387" s="42"/>
      <c r="J387" s="42"/>
      <c r="K387" s="42"/>
      <c r="L387" s="42"/>
      <c r="M387" s="42"/>
      <c r="N387" s="42"/>
      <c r="O387" s="42"/>
      <c r="P387" s="42"/>
      <c r="Q387" s="42"/>
      <c r="R387" s="42"/>
      <c r="S387" s="42"/>
      <c r="T387" s="42"/>
      <c r="U387" s="42"/>
      <c r="V387" s="42"/>
      <c r="W387" s="42"/>
      <c r="X387" s="42"/>
      <c r="Y387" s="42"/>
      <c r="Z387" s="42"/>
    </row>
    <row r="388" spans="1:26" ht="15.75" customHeight="1">
      <c r="A388" s="42"/>
      <c r="B388" s="64"/>
      <c r="C388" s="65"/>
      <c r="D388" s="66"/>
      <c r="E388" s="67"/>
      <c r="F388" s="42"/>
      <c r="G388" s="42"/>
      <c r="H388" s="42"/>
      <c r="I388" s="42"/>
      <c r="J388" s="42"/>
      <c r="K388" s="42"/>
      <c r="L388" s="42"/>
      <c r="M388" s="42"/>
      <c r="N388" s="42"/>
      <c r="O388" s="42"/>
      <c r="P388" s="42"/>
      <c r="Q388" s="42"/>
      <c r="R388" s="42"/>
      <c r="S388" s="42"/>
      <c r="T388" s="42"/>
      <c r="U388" s="42"/>
      <c r="V388" s="42"/>
      <c r="W388" s="42"/>
      <c r="X388" s="42"/>
      <c r="Y388" s="42"/>
      <c r="Z388" s="42"/>
    </row>
    <row r="389" spans="1:26" ht="15.75" customHeight="1">
      <c r="A389" s="42"/>
      <c r="B389" s="64"/>
      <c r="C389" s="65"/>
      <c r="D389" s="66"/>
      <c r="E389" s="67"/>
      <c r="F389" s="42"/>
      <c r="G389" s="42"/>
      <c r="H389" s="42"/>
      <c r="I389" s="42"/>
      <c r="J389" s="42"/>
      <c r="K389" s="42"/>
      <c r="L389" s="42"/>
      <c r="M389" s="42"/>
      <c r="N389" s="42"/>
      <c r="O389" s="42"/>
      <c r="P389" s="42"/>
      <c r="Q389" s="42"/>
      <c r="R389" s="42"/>
      <c r="S389" s="42"/>
      <c r="T389" s="42"/>
      <c r="U389" s="42"/>
      <c r="V389" s="42"/>
      <c r="W389" s="42"/>
      <c r="X389" s="42"/>
      <c r="Y389" s="42"/>
      <c r="Z389" s="42"/>
    </row>
    <row r="390" spans="1:26" ht="15.75" customHeight="1">
      <c r="A390" s="42"/>
      <c r="B390" s="64"/>
      <c r="C390" s="65"/>
      <c r="D390" s="66"/>
      <c r="E390" s="67"/>
      <c r="F390" s="42"/>
      <c r="G390" s="42"/>
      <c r="H390" s="42"/>
      <c r="I390" s="42"/>
      <c r="J390" s="42"/>
      <c r="K390" s="42"/>
      <c r="L390" s="42"/>
      <c r="M390" s="42"/>
      <c r="N390" s="42"/>
      <c r="O390" s="42"/>
      <c r="P390" s="42"/>
      <c r="Q390" s="42"/>
      <c r="R390" s="42"/>
      <c r="S390" s="42"/>
      <c r="T390" s="42"/>
      <c r="U390" s="42"/>
      <c r="V390" s="42"/>
      <c r="W390" s="42"/>
      <c r="X390" s="42"/>
      <c r="Y390" s="42"/>
      <c r="Z390" s="42"/>
    </row>
    <row r="391" spans="1:26" ht="15.75" customHeight="1">
      <c r="A391" s="42"/>
      <c r="B391" s="64"/>
      <c r="C391" s="65"/>
      <c r="D391" s="66"/>
      <c r="E391" s="67"/>
      <c r="F391" s="42"/>
      <c r="G391" s="42"/>
      <c r="H391" s="42"/>
      <c r="I391" s="42"/>
      <c r="J391" s="42"/>
      <c r="K391" s="42"/>
      <c r="L391" s="42"/>
      <c r="M391" s="42"/>
      <c r="N391" s="42"/>
      <c r="O391" s="42"/>
      <c r="P391" s="42"/>
      <c r="Q391" s="42"/>
      <c r="R391" s="42"/>
      <c r="S391" s="42"/>
      <c r="T391" s="42"/>
      <c r="U391" s="42"/>
      <c r="V391" s="42"/>
      <c r="W391" s="42"/>
      <c r="X391" s="42"/>
      <c r="Y391" s="42"/>
      <c r="Z391" s="42"/>
    </row>
    <row r="392" spans="1:26" ht="15.75" customHeight="1">
      <c r="A392" s="42"/>
      <c r="B392" s="64"/>
      <c r="C392" s="65"/>
      <c r="D392" s="66"/>
      <c r="E392" s="67"/>
      <c r="F392" s="42"/>
      <c r="G392" s="42"/>
      <c r="H392" s="42"/>
      <c r="I392" s="42"/>
      <c r="J392" s="42"/>
      <c r="K392" s="42"/>
      <c r="L392" s="42"/>
      <c r="M392" s="42"/>
      <c r="N392" s="42"/>
      <c r="O392" s="42"/>
      <c r="P392" s="42"/>
      <c r="Q392" s="42"/>
      <c r="R392" s="42"/>
      <c r="S392" s="42"/>
      <c r="T392" s="42"/>
      <c r="U392" s="42"/>
      <c r="V392" s="42"/>
      <c r="W392" s="42"/>
      <c r="X392" s="42"/>
      <c r="Y392" s="42"/>
      <c r="Z392" s="42"/>
    </row>
    <row r="393" spans="1:26" ht="15.75" customHeight="1">
      <c r="A393" s="42"/>
      <c r="B393" s="64"/>
      <c r="C393" s="65"/>
      <c r="D393" s="66"/>
      <c r="E393" s="67"/>
      <c r="F393" s="42"/>
      <c r="G393" s="42"/>
      <c r="H393" s="42"/>
      <c r="I393" s="42"/>
      <c r="J393" s="42"/>
      <c r="K393" s="42"/>
      <c r="L393" s="42"/>
      <c r="M393" s="42"/>
      <c r="N393" s="42"/>
      <c r="O393" s="42"/>
      <c r="P393" s="42"/>
      <c r="Q393" s="42"/>
      <c r="R393" s="42"/>
      <c r="S393" s="42"/>
      <c r="T393" s="42"/>
      <c r="U393" s="42"/>
      <c r="V393" s="42"/>
      <c r="W393" s="42"/>
      <c r="X393" s="42"/>
      <c r="Y393" s="42"/>
      <c r="Z393" s="42"/>
    </row>
    <row r="394" spans="1:26" ht="15.75" customHeight="1">
      <c r="A394" s="42"/>
      <c r="B394" s="64"/>
      <c r="C394" s="65"/>
      <c r="D394" s="66"/>
      <c r="E394" s="67"/>
      <c r="F394" s="42"/>
      <c r="G394" s="42"/>
      <c r="H394" s="42"/>
      <c r="I394" s="42"/>
      <c r="J394" s="42"/>
      <c r="K394" s="42"/>
      <c r="L394" s="42"/>
      <c r="M394" s="42"/>
      <c r="N394" s="42"/>
      <c r="O394" s="42"/>
      <c r="P394" s="42"/>
      <c r="Q394" s="42"/>
      <c r="R394" s="42"/>
      <c r="S394" s="42"/>
      <c r="T394" s="42"/>
      <c r="U394" s="42"/>
      <c r="V394" s="42"/>
      <c r="W394" s="42"/>
      <c r="X394" s="42"/>
      <c r="Y394" s="42"/>
      <c r="Z394" s="42"/>
    </row>
    <row r="395" spans="1:26" ht="15.75" customHeight="1">
      <c r="A395" s="42"/>
      <c r="B395" s="64"/>
      <c r="C395" s="65"/>
      <c r="D395" s="66"/>
      <c r="E395" s="67"/>
      <c r="F395" s="42"/>
      <c r="G395" s="42"/>
      <c r="H395" s="42"/>
      <c r="I395" s="42"/>
      <c r="J395" s="42"/>
      <c r="K395" s="42"/>
      <c r="L395" s="42"/>
      <c r="M395" s="42"/>
      <c r="N395" s="42"/>
      <c r="O395" s="42"/>
      <c r="P395" s="42"/>
      <c r="Q395" s="42"/>
      <c r="R395" s="42"/>
      <c r="S395" s="42"/>
      <c r="T395" s="42"/>
      <c r="U395" s="42"/>
      <c r="V395" s="42"/>
      <c r="W395" s="42"/>
      <c r="X395" s="42"/>
      <c r="Y395" s="42"/>
      <c r="Z395" s="42"/>
    </row>
    <row r="396" spans="1:26" ht="15.75" customHeight="1">
      <c r="A396" s="42"/>
      <c r="B396" s="64"/>
      <c r="C396" s="65"/>
      <c r="D396" s="66"/>
      <c r="E396" s="67"/>
      <c r="F396" s="42"/>
      <c r="G396" s="42"/>
      <c r="H396" s="42"/>
      <c r="I396" s="42"/>
      <c r="J396" s="42"/>
      <c r="K396" s="42"/>
      <c r="L396" s="42"/>
      <c r="M396" s="42"/>
      <c r="N396" s="42"/>
      <c r="O396" s="42"/>
      <c r="P396" s="42"/>
      <c r="Q396" s="42"/>
      <c r="R396" s="42"/>
      <c r="S396" s="42"/>
      <c r="T396" s="42"/>
      <c r="U396" s="42"/>
      <c r="V396" s="42"/>
      <c r="W396" s="42"/>
      <c r="X396" s="42"/>
      <c r="Y396" s="42"/>
      <c r="Z396" s="42"/>
    </row>
    <row r="397" spans="1:26" ht="15.75" customHeight="1">
      <c r="A397" s="42"/>
      <c r="B397" s="64"/>
      <c r="C397" s="65"/>
      <c r="D397" s="66"/>
      <c r="E397" s="67"/>
      <c r="F397" s="42"/>
      <c r="G397" s="42"/>
      <c r="H397" s="42"/>
      <c r="I397" s="42"/>
      <c r="J397" s="42"/>
      <c r="K397" s="42"/>
      <c r="L397" s="42"/>
      <c r="M397" s="42"/>
      <c r="N397" s="42"/>
      <c r="O397" s="42"/>
      <c r="P397" s="42"/>
      <c r="Q397" s="42"/>
      <c r="R397" s="42"/>
      <c r="S397" s="42"/>
      <c r="T397" s="42"/>
      <c r="U397" s="42"/>
      <c r="V397" s="42"/>
      <c r="W397" s="42"/>
      <c r="X397" s="42"/>
      <c r="Y397" s="42"/>
      <c r="Z397" s="42"/>
    </row>
    <row r="398" spans="1:26" ht="15.75" customHeight="1">
      <c r="A398" s="42"/>
      <c r="B398" s="64"/>
      <c r="C398" s="65"/>
      <c r="D398" s="66"/>
      <c r="E398" s="67"/>
      <c r="F398" s="42"/>
      <c r="G398" s="42"/>
      <c r="H398" s="42"/>
      <c r="I398" s="42"/>
      <c r="J398" s="42"/>
      <c r="K398" s="42"/>
      <c r="L398" s="42"/>
      <c r="M398" s="42"/>
      <c r="N398" s="42"/>
      <c r="O398" s="42"/>
      <c r="P398" s="42"/>
      <c r="Q398" s="42"/>
      <c r="R398" s="42"/>
      <c r="S398" s="42"/>
      <c r="T398" s="42"/>
      <c r="U398" s="42"/>
      <c r="V398" s="42"/>
      <c r="W398" s="42"/>
      <c r="X398" s="42"/>
      <c r="Y398" s="42"/>
      <c r="Z398" s="42"/>
    </row>
    <row r="399" spans="1:26" ht="15.75" customHeight="1">
      <c r="A399" s="42"/>
      <c r="B399" s="64"/>
      <c r="C399" s="65"/>
      <c r="D399" s="66"/>
      <c r="E399" s="67"/>
      <c r="F399" s="42"/>
      <c r="G399" s="42"/>
      <c r="H399" s="42"/>
      <c r="I399" s="42"/>
      <c r="J399" s="42"/>
      <c r="K399" s="42"/>
      <c r="L399" s="42"/>
      <c r="M399" s="42"/>
      <c r="N399" s="42"/>
      <c r="O399" s="42"/>
      <c r="P399" s="42"/>
      <c r="Q399" s="42"/>
      <c r="R399" s="42"/>
      <c r="S399" s="42"/>
      <c r="T399" s="42"/>
      <c r="U399" s="42"/>
      <c r="V399" s="42"/>
      <c r="W399" s="42"/>
      <c r="X399" s="42"/>
      <c r="Y399" s="42"/>
      <c r="Z399" s="42"/>
    </row>
    <row r="400" spans="1:26" ht="15.75" customHeight="1">
      <c r="A400" s="42"/>
      <c r="B400" s="64"/>
      <c r="C400" s="65"/>
      <c r="D400" s="66"/>
      <c r="E400" s="67"/>
      <c r="F400" s="42"/>
      <c r="G400" s="42"/>
      <c r="H400" s="42"/>
      <c r="I400" s="42"/>
      <c r="J400" s="42"/>
      <c r="K400" s="42"/>
      <c r="L400" s="42"/>
      <c r="M400" s="42"/>
      <c r="N400" s="42"/>
      <c r="O400" s="42"/>
      <c r="P400" s="42"/>
      <c r="Q400" s="42"/>
      <c r="R400" s="42"/>
      <c r="S400" s="42"/>
      <c r="T400" s="42"/>
      <c r="U400" s="42"/>
      <c r="V400" s="42"/>
      <c r="W400" s="42"/>
      <c r="X400" s="42"/>
      <c r="Y400" s="42"/>
      <c r="Z400" s="42"/>
    </row>
    <row r="401" spans="1:26" ht="15.75" customHeight="1">
      <c r="A401" s="42"/>
      <c r="B401" s="64"/>
      <c r="C401" s="65"/>
      <c r="D401" s="66"/>
      <c r="E401" s="67"/>
      <c r="F401" s="42"/>
      <c r="G401" s="42"/>
      <c r="H401" s="42"/>
      <c r="I401" s="42"/>
      <c r="J401" s="42"/>
      <c r="K401" s="42"/>
      <c r="L401" s="42"/>
      <c r="M401" s="42"/>
      <c r="N401" s="42"/>
      <c r="O401" s="42"/>
      <c r="P401" s="42"/>
      <c r="Q401" s="42"/>
      <c r="R401" s="42"/>
      <c r="S401" s="42"/>
      <c r="T401" s="42"/>
      <c r="U401" s="42"/>
      <c r="V401" s="42"/>
      <c r="W401" s="42"/>
      <c r="X401" s="42"/>
      <c r="Y401" s="42"/>
      <c r="Z401" s="42"/>
    </row>
    <row r="402" spans="1:26" ht="15.75" customHeight="1">
      <c r="A402" s="42"/>
      <c r="B402" s="64"/>
      <c r="C402" s="65"/>
      <c r="D402" s="66"/>
      <c r="E402" s="67"/>
      <c r="F402" s="42"/>
      <c r="G402" s="42"/>
      <c r="H402" s="42"/>
      <c r="I402" s="42"/>
      <c r="J402" s="42"/>
      <c r="K402" s="42"/>
      <c r="L402" s="42"/>
      <c r="M402" s="42"/>
      <c r="N402" s="42"/>
      <c r="O402" s="42"/>
      <c r="P402" s="42"/>
      <c r="Q402" s="42"/>
      <c r="R402" s="42"/>
      <c r="S402" s="42"/>
      <c r="T402" s="42"/>
      <c r="U402" s="42"/>
      <c r="V402" s="42"/>
      <c r="W402" s="42"/>
      <c r="X402" s="42"/>
      <c r="Y402" s="42"/>
      <c r="Z402" s="42"/>
    </row>
    <row r="403" spans="1:26" ht="15.75" customHeight="1">
      <c r="A403" s="42"/>
      <c r="B403" s="64"/>
      <c r="C403" s="65"/>
      <c r="D403" s="66"/>
      <c r="E403" s="67"/>
      <c r="F403" s="42"/>
      <c r="G403" s="42"/>
      <c r="H403" s="42"/>
      <c r="I403" s="42"/>
      <c r="J403" s="42"/>
      <c r="K403" s="42"/>
      <c r="L403" s="42"/>
      <c r="M403" s="42"/>
      <c r="N403" s="42"/>
      <c r="O403" s="42"/>
      <c r="P403" s="42"/>
      <c r="Q403" s="42"/>
      <c r="R403" s="42"/>
      <c r="S403" s="42"/>
      <c r="T403" s="42"/>
      <c r="U403" s="42"/>
      <c r="V403" s="42"/>
      <c r="W403" s="42"/>
      <c r="X403" s="42"/>
      <c r="Y403" s="42"/>
      <c r="Z403" s="42"/>
    </row>
    <row r="404" spans="1:26" ht="15.75" customHeight="1">
      <c r="A404" s="42"/>
      <c r="B404" s="64"/>
      <c r="C404" s="65"/>
      <c r="D404" s="66"/>
      <c r="E404" s="67"/>
      <c r="F404" s="42"/>
      <c r="G404" s="42"/>
      <c r="H404" s="42"/>
      <c r="I404" s="42"/>
      <c r="J404" s="42"/>
      <c r="K404" s="42"/>
      <c r="L404" s="42"/>
      <c r="M404" s="42"/>
      <c r="N404" s="42"/>
      <c r="O404" s="42"/>
      <c r="P404" s="42"/>
      <c r="Q404" s="42"/>
      <c r="R404" s="42"/>
      <c r="S404" s="42"/>
      <c r="T404" s="42"/>
      <c r="U404" s="42"/>
      <c r="V404" s="42"/>
      <c r="W404" s="42"/>
      <c r="X404" s="42"/>
      <c r="Y404" s="42"/>
      <c r="Z404" s="42"/>
    </row>
    <row r="405" spans="1:26" ht="15.75" customHeight="1">
      <c r="A405" s="42"/>
      <c r="B405" s="64"/>
      <c r="C405" s="65"/>
      <c r="D405" s="66"/>
      <c r="E405" s="67"/>
      <c r="F405" s="42"/>
      <c r="G405" s="42"/>
      <c r="H405" s="42"/>
      <c r="I405" s="42"/>
      <c r="J405" s="42"/>
      <c r="K405" s="42"/>
      <c r="L405" s="42"/>
      <c r="M405" s="42"/>
      <c r="N405" s="42"/>
      <c r="O405" s="42"/>
      <c r="P405" s="42"/>
      <c r="Q405" s="42"/>
      <c r="R405" s="42"/>
      <c r="S405" s="42"/>
      <c r="T405" s="42"/>
      <c r="U405" s="42"/>
      <c r="V405" s="42"/>
      <c r="W405" s="42"/>
      <c r="X405" s="42"/>
      <c r="Y405" s="42"/>
      <c r="Z405" s="42"/>
    </row>
    <row r="406" spans="1:26" ht="15.75" customHeight="1">
      <c r="A406" s="42"/>
      <c r="B406" s="64"/>
      <c r="C406" s="65"/>
      <c r="D406" s="66"/>
      <c r="E406" s="67"/>
      <c r="F406" s="42"/>
      <c r="G406" s="42"/>
      <c r="H406" s="42"/>
      <c r="I406" s="42"/>
      <c r="J406" s="42"/>
      <c r="K406" s="42"/>
      <c r="L406" s="42"/>
      <c r="M406" s="42"/>
      <c r="N406" s="42"/>
      <c r="O406" s="42"/>
      <c r="P406" s="42"/>
      <c r="Q406" s="42"/>
      <c r="R406" s="42"/>
      <c r="S406" s="42"/>
      <c r="T406" s="42"/>
      <c r="U406" s="42"/>
      <c r="V406" s="42"/>
      <c r="W406" s="42"/>
      <c r="X406" s="42"/>
      <c r="Y406" s="42"/>
      <c r="Z406" s="42"/>
    </row>
    <row r="407" spans="1:26" ht="15.75" customHeight="1">
      <c r="A407" s="42"/>
      <c r="B407" s="64"/>
      <c r="C407" s="65"/>
      <c r="D407" s="66"/>
      <c r="E407" s="67"/>
      <c r="F407" s="42"/>
      <c r="G407" s="42"/>
      <c r="H407" s="42"/>
      <c r="I407" s="42"/>
      <c r="J407" s="42"/>
      <c r="K407" s="42"/>
      <c r="L407" s="42"/>
      <c r="M407" s="42"/>
      <c r="N407" s="42"/>
      <c r="O407" s="42"/>
      <c r="P407" s="42"/>
      <c r="Q407" s="42"/>
      <c r="R407" s="42"/>
      <c r="S407" s="42"/>
      <c r="T407" s="42"/>
      <c r="U407" s="42"/>
      <c r="V407" s="42"/>
      <c r="W407" s="42"/>
      <c r="X407" s="42"/>
      <c r="Y407" s="42"/>
      <c r="Z407" s="42"/>
    </row>
    <row r="408" spans="1:26" ht="15.75" customHeight="1">
      <c r="A408" s="42"/>
      <c r="B408" s="64"/>
      <c r="C408" s="65"/>
      <c r="D408" s="66"/>
      <c r="E408" s="67"/>
      <c r="F408" s="42"/>
      <c r="G408" s="42"/>
      <c r="H408" s="42"/>
      <c r="I408" s="42"/>
      <c r="J408" s="42"/>
      <c r="K408" s="42"/>
      <c r="L408" s="42"/>
      <c r="M408" s="42"/>
      <c r="N408" s="42"/>
      <c r="O408" s="42"/>
      <c r="P408" s="42"/>
      <c r="Q408" s="42"/>
      <c r="R408" s="42"/>
      <c r="S408" s="42"/>
      <c r="T408" s="42"/>
      <c r="U408" s="42"/>
      <c r="V408" s="42"/>
      <c r="W408" s="42"/>
      <c r="X408" s="42"/>
      <c r="Y408" s="42"/>
      <c r="Z408" s="42"/>
    </row>
    <row r="409" spans="1:26" ht="15.75" customHeight="1">
      <c r="A409" s="42"/>
      <c r="B409" s="64"/>
      <c r="C409" s="65"/>
      <c r="D409" s="66"/>
      <c r="E409" s="67"/>
      <c r="F409" s="42"/>
      <c r="G409" s="42"/>
      <c r="H409" s="42"/>
      <c r="I409" s="42"/>
      <c r="J409" s="42"/>
      <c r="K409" s="42"/>
      <c r="L409" s="42"/>
      <c r="M409" s="42"/>
      <c r="N409" s="42"/>
      <c r="O409" s="42"/>
      <c r="P409" s="42"/>
      <c r="Q409" s="42"/>
      <c r="R409" s="42"/>
      <c r="S409" s="42"/>
      <c r="T409" s="42"/>
      <c r="U409" s="42"/>
      <c r="V409" s="42"/>
      <c r="W409" s="42"/>
      <c r="X409" s="42"/>
      <c r="Y409" s="42"/>
      <c r="Z409" s="42"/>
    </row>
    <row r="410" spans="1:26" ht="15.75" customHeight="1">
      <c r="A410" s="42"/>
      <c r="B410" s="64"/>
      <c r="C410" s="65"/>
      <c r="D410" s="66"/>
      <c r="E410" s="67"/>
      <c r="F410" s="42"/>
      <c r="G410" s="42"/>
      <c r="H410" s="42"/>
      <c r="I410" s="42"/>
      <c r="J410" s="42"/>
      <c r="K410" s="42"/>
      <c r="L410" s="42"/>
      <c r="M410" s="42"/>
      <c r="N410" s="42"/>
      <c r="O410" s="42"/>
      <c r="P410" s="42"/>
      <c r="Q410" s="42"/>
      <c r="R410" s="42"/>
      <c r="S410" s="42"/>
      <c r="T410" s="42"/>
      <c r="U410" s="42"/>
      <c r="V410" s="42"/>
      <c r="W410" s="42"/>
      <c r="X410" s="42"/>
      <c r="Y410" s="42"/>
      <c r="Z410" s="42"/>
    </row>
    <row r="411" spans="1:26" ht="15.75" customHeight="1">
      <c r="A411" s="42"/>
      <c r="B411" s="64"/>
      <c r="C411" s="65"/>
      <c r="D411" s="66"/>
      <c r="E411" s="67"/>
      <c r="F411" s="42"/>
      <c r="G411" s="42"/>
      <c r="H411" s="42"/>
      <c r="I411" s="42"/>
      <c r="J411" s="42"/>
      <c r="K411" s="42"/>
      <c r="L411" s="42"/>
      <c r="M411" s="42"/>
      <c r="N411" s="42"/>
      <c r="O411" s="42"/>
      <c r="P411" s="42"/>
      <c r="Q411" s="42"/>
      <c r="R411" s="42"/>
      <c r="S411" s="42"/>
      <c r="T411" s="42"/>
      <c r="U411" s="42"/>
      <c r="V411" s="42"/>
      <c r="W411" s="42"/>
      <c r="X411" s="42"/>
      <c r="Y411" s="42"/>
      <c r="Z411" s="42"/>
    </row>
    <row r="412" spans="1:26" ht="15.75" customHeight="1">
      <c r="A412" s="42"/>
      <c r="B412" s="64"/>
      <c r="C412" s="65"/>
      <c r="D412" s="66"/>
      <c r="E412" s="67"/>
      <c r="F412" s="42"/>
      <c r="G412" s="42"/>
      <c r="H412" s="42"/>
      <c r="I412" s="42"/>
      <c r="J412" s="42"/>
      <c r="K412" s="42"/>
      <c r="L412" s="42"/>
      <c r="M412" s="42"/>
      <c r="N412" s="42"/>
      <c r="O412" s="42"/>
      <c r="P412" s="42"/>
      <c r="Q412" s="42"/>
      <c r="R412" s="42"/>
      <c r="S412" s="42"/>
      <c r="T412" s="42"/>
      <c r="U412" s="42"/>
      <c r="V412" s="42"/>
      <c r="W412" s="42"/>
      <c r="X412" s="42"/>
      <c r="Y412" s="42"/>
      <c r="Z412" s="42"/>
    </row>
    <row r="413" spans="1:26" ht="15.75" customHeight="1">
      <c r="A413" s="42"/>
      <c r="B413" s="64"/>
      <c r="C413" s="65"/>
      <c r="D413" s="66"/>
      <c r="E413" s="67"/>
      <c r="F413" s="42"/>
      <c r="G413" s="42"/>
      <c r="H413" s="42"/>
      <c r="I413" s="42"/>
      <c r="J413" s="42"/>
      <c r="K413" s="42"/>
      <c r="L413" s="42"/>
      <c r="M413" s="42"/>
      <c r="N413" s="42"/>
      <c r="O413" s="42"/>
      <c r="P413" s="42"/>
      <c r="Q413" s="42"/>
      <c r="R413" s="42"/>
      <c r="S413" s="42"/>
      <c r="T413" s="42"/>
      <c r="U413" s="42"/>
      <c r="V413" s="42"/>
      <c r="W413" s="42"/>
      <c r="X413" s="42"/>
      <c r="Y413" s="42"/>
      <c r="Z413" s="42"/>
    </row>
    <row r="414" spans="1:26" ht="15.75" customHeight="1">
      <c r="A414" s="42"/>
      <c r="B414" s="64"/>
      <c r="C414" s="65"/>
      <c r="D414" s="66"/>
      <c r="E414" s="67"/>
      <c r="F414" s="42"/>
      <c r="G414" s="42"/>
      <c r="H414" s="42"/>
      <c r="I414" s="42"/>
      <c r="J414" s="42"/>
      <c r="K414" s="42"/>
      <c r="L414" s="42"/>
      <c r="M414" s="42"/>
      <c r="N414" s="42"/>
      <c r="O414" s="42"/>
      <c r="P414" s="42"/>
      <c r="Q414" s="42"/>
      <c r="R414" s="42"/>
      <c r="S414" s="42"/>
      <c r="T414" s="42"/>
      <c r="U414" s="42"/>
      <c r="V414" s="42"/>
      <c r="W414" s="42"/>
      <c r="X414" s="42"/>
      <c r="Y414" s="42"/>
      <c r="Z414" s="42"/>
    </row>
    <row r="415" spans="1:26" ht="15.75" customHeight="1">
      <c r="A415" s="42"/>
      <c r="B415" s="64"/>
      <c r="C415" s="65"/>
      <c r="D415" s="66"/>
      <c r="E415" s="67"/>
      <c r="F415" s="42"/>
      <c r="G415" s="42"/>
      <c r="H415" s="42"/>
      <c r="I415" s="42"/>
      <c r="J415" s="42"/>
      <c r="K415" s="42"/>
      <c r="L415" s="42"/>
      <c r="M415" s="42"/>
      <c r="N415" s="42"/>
      <c r="O415" s="42"/>
      <c r="P415" s="42"/>
      <c r="Q415" s="42"/>
      <c r="R415" s="42"/>
      <c r="S415" s="42"/>
      <c r="T415" s="42"/>
      <c r="U415" s="42"/>
      <c r="V415" s="42"/>
      <c r="W415" s="42"/>
      <c r="X415" s="42"/>
      <c r="Y415" s="42"/>
      <c r="Z415" s="42"/>
    </row>
    <row r="416" spans="1:26" ht="15.75" customHeight="1">
      <c r="A416" s="42"/>
      <c r="B416" s="64"/>
      <c r="C416" s="65"/>
      <c r="D416" s="66"/>
      <c r="E416" s="67"/>
      <c r="F416" s="42"/>
      <c r="G416" s="42"/>
      <c r="H416" s="42"/>
      <c r="I416" s="42"/>
      <c r="J416" s="42"/>
      <c r="K416" s="42"/>
      <c r="L416" s="42"/>
      <c r="M416" s="42"/>
      <c r="N416" s="42"/>
      <c r="O416" s="42"/>
      <c r="P416" s="42"/>
      <c r="Q416" s="42"/>
      <c r="R416" s="42"/>
      <c r="S416" s="42"/>
      <c r="T416" s="42"/>
      <c r="U416" s="42"/>
      <c r="V416" s="42"/>
      <c r="W416" s="42"/>
      <c r="X416" s="42"/>
      <c r="Y416" s="42"/>
      <c r="Z416" s="42"/>
    </row>
    <row r="417" spans="1:26" ht="15.75" customHeight="1">
      <c r="A417" s="42"/>
      <c r="B417" s="64"/>
      <c r="C417" s="65"/>
      <c r="D417" s="66"/>
      <c r="E417" s="67"/>
      <c r="F417" s="42"/>
      <c r="G417" s="42"/>
      <c r="H417" s="42"/>
      <c r="I417" s="42"/>
      <c r="J417" s="42"/>
      <c r="K417" s="42"/>
      <c r="L417" s="42"/>
      <c r="M417" s="42"/>
      <c r="N417" s="42"/>
      <c r="O417" s="42"/>
      <c r="P417" s="42"/>
      <c r="Q417" s="42"/>
      <c r="R417" s="42"/>
      <c r="S417" s="42"/>
      <c r="T417" s="42"/>
      <c r="U417" s="42"/>
      <c r="V417" s="42"/>
      <c r="W417" s="42"/>
      <c r="X417" s="42"/>
      <c r="Y417" s="42"/>
      <c r="Z417" s="42"/>
    </row>
    <row r="418" spans="1:26" ht="15.75" customHeight="1">
      <c r="A418" s="42"/>
      <c r="B418" s="64"/>
      <c r="C418" s="65"/>
      <c r="D418" s="66"/>
      <c r="E418" s="67"/>
      <c r="F418" s="42"/>
      <c r="G418" s="42"/>
      <c r="H418" s="42"/>
      <c r="I418" s="42"/>
      <c r="J418" s="42"/>
      <c r="K418" s="42"/>
      <c r="L418" s="42"/>
      <c r="M418" s="42"/>
      <c r="N418" s="42"/>
      <c r="O418" s="42"/>
      <c r="P418" s="42"/>
      <c r="Q418" s="42"/>
      <c r="R418" s="42"/>
      <c r="S418" s="42"/>
      <c r="T418" s="42"/>
      <c r="U418" s="42"/>
      <c r="V418" s="42"/>
      <c r="W418" s="42"/>
      <c r="X418" s="42"/>
      <c r="Y418" s="42"/>
      <c r="Z418" s="42"/>
    </row>
    <row r="419" spans="1:26" ht="15.75" customHeight="1">
      <c r="A419" s="42"/>
      <c r="B419" s="64"/>
      <c r="C419" s="65"/>
      <c r="D419" s="66"/>
      <c r="E419" s="67"/>
      <c r="F419" s="42"/>
      <c r="G419" s="42"/>
      <c r="H419" s="42"/>
      <c r="I419" s="42"/>
      <c r="J419" s="42"/>
      <c r="K419" s="42"/>
      <c r="L419" s="42"/>
      <c r="M419" s="42"/>
      <c r="N419" s="42"/>
      <c r="O419" s="42"/>
      <c r="P419" s="42"/>
      <c r="Q419" s="42"/>
      <c r="R419" s="42"/>
      <c r="S419" s="42"/>
      <c r="T419" s="42"/>
      <c r="U419" s="42"/>
      <c r="V419" s="42"/>
      <c r="W419" s="42"/>
      <c r="X419" s="42"/>
      <c r="Y419" s="42"/>
      <c r="Z419" s="42"/>
    </row>
    <row r="420" spans="1:26" ht="15.75" customHeight="1">
      <c r="A420" s="42"/>
      <c r="B420" s="64"/>
      <c r="C420" s="65"/>
      <c r="D420" s="66"/>
      <c r="E420" s="67"/>
      <c r="F420" s="42"/>
      <c r="G420" s="42"/>
      <c r="H420" s="42"/>
      <c r="I420" s="42"/>
      <c r="J420" s="42"/>
      <c r="K420" s="42"/>
      <c r="L420" s="42"/>
      <c r="M420" s="42"/>
      <c r="N420" s="42"/>
      <c r="O420" s="42"/>
      <c r="P420" s="42"/>
      <c r="Q420" s="42"/>
      <c r="R420" s="42"/>
      <c r="S420" s="42"/>
      <c r="T420" s="42"/>
      <c r="U420" s="42"/>
      <c r="V420" s="42"/>
      <c r="W420" s="42"/>
      <c r="X420" s="42"/>
      <c r="Y420" s="42"/>
      <c r="Z420" s="42"/>
    </row>
    <row r="421" spans="1:26" ht="15.75" customHeight="1">
      <c r="A421" s="42"/>
      <c r="B421" s="64"/>
      <c r="C421" s="65"/>
      <c r="D421" s="66"/>
      <c r="E421" s="67"/>
      <c r="F421" s="42"/>
      <c r="G421" s="42"/>
      <c r="H421" s="42"/>
      <c r="I421" s="42"/>
      <c r="J421" s="42"/>
      <c r="K421" s="42"/>
      <c r="L421" s="42"/>
      <c r="M421" s="42"/>
      <c r="N421" s="42"/>
      <c r="O421" s="42"/>
      <c r="P421" s="42"/>
      <c r="Q421" s="42"/>
      <c r="R421" s="42"/>
      <c r="S421" s="42"/>
      <c r="T421" s="42"/>
      <c r="U421" s="42"/>
      <c r="V421" s="42"/>
      <c r="W421" s="42"/>
      <c r="X421" s="42"/>
      <c r="Y421" s="42"/>
      <c r="Z421" s="42"/>
    </row>
    <row r="422" spans="1:26" ht="15.75" customHeight="1">
      <c r="A422" s="42"/>
      <c r="B422" s="64"/>
      <c r="C422" s="65"/>
      <c r="D422" s="66"/>
      <c r="E422" s="67"/>
      <c r="F422" s="42"/>
      <c r="G422" s="42"/>
      <c r="H422" s="42"/>
      <c r="I422" s="42"/>
      <c r="J422" s="42"/>
      <c r="K422" s="42"/>
      <c r="L422" s="42"/>
      <c r="M422" s="42"/>
      <c r="N422" s="42"/>
      <c r="O422" s="42"/>
      <c r="P422" s="42"/>
      <c r="Q422" s="42"/>
      <c r="R422" s="42"/>
      <c r="S422" s="42"/>
      <c r="T422" s="42"/>
      <c r="U422" s="42"/>
      <c r="V422" s="42"/>
      <c r="W422" s="42"/>
      <c r="X422" s="42"/>
      <c r="Y422" s="42"/>
      <c r="Z422" s="42"/>
    </row>
    <row r="423" spans="1:26" ht="15.75" customHeight="1">
      <c r="A423" s="42"/>
      <c r="B423" s="64"/>
      <c r="C423" s="65"/>
      <c r="D423" s="66"/>
      <c r="E423" s="67"/>
      <c r="F423" s="42"/>
      <c r="G423" s="42"/>
      <c r="H423" s="42"/>
      <c r="I423" s="42"/>
      <c r="J423" s="42"/>
      <c r="K423" s="42"/>
      <c r="L423" s="42"/>
      <c r="M423" s="42"/>
      <c r="N423" s="42"/>
      <c r="O423" s="42"/>
      <c r="P423" s="42"/>
      <c r="Q423" s="42"/>
      <c r="R423" s="42"/>
      <c r="S423" s="42"/>
      <c r="T423" s="42"/>
      <c r="U423" s="42"/>
      <c r="V423" s="42"/>
      <c r="W423" s="42"/>
      <c r="X423" s="42"/>
      <c r="Y423" s="42"/>
      <c r="Z423" s="42"/>
    </row>
    <row r="424" spans="1:26" ht="15.75" customHeight="1">
      <c r="A424" s="42"/>
      <c r="B424" s="64"/>
      <c r="C424" s="65"/>
      <c r="D424" s="66"/>
      <c r="E424" s="67"/>
      <c r="F424" s="42"/>
      <c r="G424" s="42"/>
      <c r="H424" s="42"/>
      <c r="I424" s="42"/>
      <c r="J424" s="42"/>
      <c r="K424" s="42"/>
      <c r="L424" s="42"/>
      <c r="M424" s="42"/>
      <c r="N424" s="42"/>
      <c r="O424" s="42"/>
      <c r="P424" s="42"/>
      <c r="Q424" s="42"/>
      <c r="R424" s="42"/>
      <c r="S424" s="42"/>
      <c r="T424" s="42"/>
      <c r="U424" s="42"/>
      <c r="V424" s="42"/>
      <c r="W424" s="42"/>
      <c r="X424" s="42"/>
      <c r="Y424" s="42"/>
      <c r="Z424" s="42"/>
    </row>
    <row r="425" spans="1:26" ht="15.75" customHeight="1">
      <c r="A425" s="42"/>
      <c r="B425" s="64"/>
      <c r="C425" s="65"/>
      <c r="D425" s="66"/>
      <c r="E425" s="67"/>
      <c r="F425" s="42"/>
      <c r="G425" s="42"/>
      <c r="H425" s="42"/>
      <c r="I425" s="42"/>
      <c r="J425" s="42"/>
      <c r="K425" s="42"/>
      <c r="L425" s="42"/>
      <c r="M425" s="42"/>
      <c r="N425" s="42"/>
      <c r="O425" s="42"/>
      <c r="P425" s="42"/>
      <c r="Q425" s="42"/>
      <c r="R425" s="42"/>
      <c r="S425" s="42"/>
      <c r="T425" s="42"/>
      <c r="U425" s="42"/>
      <c r="V425" s="42"/>
      <c r="W425" s="42"/>
      <c r="X425" s="42"/>
      <c r="Y425" s="42"/>
      <c r="Z425" s="42"/>
    </row>
    <row r="426" spans="1:26" ht="15.75" customHeight="1">
      <c r="A426" s="42"/>
      <c r="B426" s="64"/>
      <c r="C426" s="65"/>
      <c r="D426" s="66"/>
      <c r="E426" s="67"/>
      <c r="F426" s="42"/>
      <c r="G426" s="42"/>
      <c r="H426" s="42"/>
      <c r="I426" s="42"/>
      <c r="J426" s="42"/>
      <c r="K426" s="42"/>
      <c r="L426" s="42"/>
      <c r="M426" s="42"/>
      <c r="N426" s="42"/>
      <c r="O426" s="42"/>
      <c r="P426" s="42"/>
      <c r="Q426" s="42"/>
      <c r="R426" s="42"/>
      <c r="S426" s="42"/>
      <c r="T426" s="42"/>
      <c r="U426" s="42"/>
      <c r="V426" s="42"/>
      <c r="W426" s="42"/>
      <c r="X426" s="42"/>
      <c r="Y426" s="42"/>
      <c r="Z426" s="42"/>
    </row>
    <row r="427" spans="1:26" ht="15.75" customHeight="1">
      <c r="A427" s="42"/>
      <c r="B427" s="64"/>
      <c r="C427" s="65"/>
      <c r="D427" s="66"/>
      <c r="E427" s="67"/>
      <c r="F427" s="42"/>
      <c r="G427" s="42"/>
      <c r="H427" s="42"/>
      <c r="I427" s="42"/>
      <c r="J427" s="42"/>
      <c r="K427" s="42"/>
      <c r="L427" s="42"/>
      <c r="M427" s="42"/>
      <c r="N427" s="42"/>
      <c r="O427" s="42"/>
      <c r="P427" s="42"/>
      <c r="Q427" s="42"/>
      <c r="R427" s="42"/>
      <c r="S427" s="42"/>
      <c r="T427" s="42"/>
      <c r="U427" s="42"/>
      <c r="V427" s="42"/>
      <c r="W427" s="42"/>
      <c r="X427" s="42"/>
      <c r="Y427" s="42"/>
      <c r="Z427" s="42"/>
    </row>
    <row r="428" spans="1:26" ht="15.75" customHeight="1">
      <c r="A428" s="42"/>
      <c r="B428" s="64"/>
      <c r="C428" s="65"/>
      <c r="D428" s="66"/>
      <c r="E428" s="67"/>
      <c r="F428" s="42"/>
      <c r="G428" s="42"/>
      <c r="H428" s="42"/>
      <c r="I428" s="42"/>
      <c r="J428" s="42"/>
      <c r="K428" s="42"/>
      <c r="L428" s="42"/>
      <c r="M428" s="42"/>
      <c r="N428" s="42"/>
      <c r="O428" s="42"/>
      <c r="P428" s="42"/>
      <c r="Q428" s="42"/>
      <c r="R428" s="42"/>
      <c r="S428" s="42"/>
      <c r="T428" s="42"/>
      <c r="U428" s="42"/>
      <c r="V428" s="42"/>
      <c r="W428" s="42"/>
      <c r="X428" s="42"/>
      <c r="Y428" s="42"/>
      <c r="Z428" s="42"/>
    </row>
    <row r="429" spans="1:26" ht="15.75" customHeight="1">
      <c r="A429" s="42"/>
      <c r="B429" s="64"/>
      <c r="C429" s="65"/>
      <c r="D429" s="66"/>
      <c r="E429" s="67"/>
      <c r="F429" s="42"/>
      <c r="G429" s="42"/>
      <c r="H429" s="42"/>
      <c r="I429" s="42"/>
      <c r="J429" s="42"/>
      <c r="K429" s="42"/>
      <c r="L429" s="42"/>
      <c r="M429" s="42"/>
      <c r="N429" s="42"/>
      <c r="O429" s="42"/>
      <c r="P429" s="42"/>
      <c r="Q429" s="42"/>
      <c r="R429" s="42"/>
      <c r="S429" s="42"/>
      <c r="T429" s="42"/>
      <c r="U429" s="42"/>
      <c r="V429" s="42"/>
      <c r="W429" s="42"/>
      <c r="X429" s="42"/>
      <c r="Y429" s="42"/>
      <c r="Z429" s="42"/>
    </row>
    <row r="430" spans="1:26" ht="15.75" customHeight="1">
      <c r="A430" s="42"/>
      <c r="B430" s="64"/>
      <c r="C430" s="65"/>
      <c r="D430" s="66"/>
      <c r="E430" s="67"/>
      <c r="F430" s="42"/>
      <c r="G430" s="42"/>
      <c r="H430" s="42"/>
      <c r="I430" s="42"/>
      <c r="J430" s="42"/>
      <c r="K430" s="42"/>
      <c r="L430" s="42"/>
      <c r="M430" s="42"/>
      <c r="N430" s="42"/>
      <c r="O430" s="42"/>
      <c r="P430" s="42"/>
      <c r="Q430" s="42"/>
      <c r="R430" s="42"/>
      <c r="S430" s="42"/>
      <c r="T430" s="42"/>
      <c r="U430" s="42"/>
      <c r="V430" s="42"/>
      <c r="W430" s="42"/>
      <c r="X430" s="42"/>
      <c r="Y430" s="42"/>
      <c r="Z430" s="42"/>
    </row>
    <row r="431" spans="1:26" ht="15.75" customHeight="1">
      <c r="A431" s="42"/>
      <c r="B431" s="64"/>
      <c r="C431" s="65"/>
      <c r="D431" s="66"/>
      <c r="E431" s="67"/>
      <c r="F431" s="42"/>
      <c r="G431" s="42"/>
      <c r="H431" s="42"/>
      <c r="I431" s="42"/>
      <c r="J431" s="42"/>
      <c r="K431" s="42"/>
      <c r="L431" s="42"/>
      <c r="M431" s="42"/>
      <c r="N431" s="42"/>
      <c r="O431" s="42"/>
      <c r="P431" s="42"/>
      <c r="Q431" s="42"/>
      <c r="R431" s="42"/>
      <c r="S431" s="42"/>
      <c r="T431" s="42"/>
      <c r="U431" s="42"/>
      <c r="V431" s="42"/>
      <c r="W431" s="42"/>
      <c r="X431" s="42"/>
      <c r="Y431" s="42"/>
      <c r="Z431" s="42"/>
    </row>
    <row r="432" spans="1:26" ht="15.75" customHeight="1">
      <c r="A432" s="42"/>
      <c r="B432" s="64"/>
      <c r="C432" s="65"/>
      <c r="D432" s="66"/>
      <c r="E432" s="67"/>
      <c r="F432" s="42"/>
      <c r="G432" s="42"/>
      <c r="H432" s="42"/>
      <c r="I432" s="42"/>
      <c r="J432" s="42"/>
      <c r="K432" s="42"/>
      <c r="L432" s="42"/>
      <c r="M432" s="42"/>
      <c r="N432" s="42"/>
      <c r="O432" s="42"/>
      <c r="P432" s="42"/>
      <c r="Q432" s="42"/>
      <c r="R432" s="42"/>
      <c r="S432" s="42"/>
      <c r="T432" s="42"/>
      <c r="U432" s="42"/>
      <c r="V432" s="42"/>
      <c r="W432" s="42"/>
      <c r="X432" s="42"/>
      <c r="Y432" s="42"/>
      <c r="Z432" s="42"/>
    </row>
    <row r="433" spans="1:26" ht="15.75" customHeight="1">
      <c r="A433" s="42"/>
      <c r="B433" s="64"/>
      <c r="C433" s="65"/>
      <c r="D433" s="66"/>
      <c r="E433" s="67"/>
      <c r="F433" s="42"/>
      <c r="G433" s="42"/>
      <c r="H433" s="42"/>
      <c r="I433" s="42"/>
      <c r="J433" s="42"/>
      <c r="K433" s="42"/>
      <c r="L433" s="42"/>
      <c r="M433" s="42"/>
      <c r="N433" s="42"/>
      <c r="O433" s="42"/>
      <c r="P433" s="42"/>
      <c r="Q433" s="42"/>
      <c r="R433" s="42"/>
      <c r="S433" s="42"/>
      <c r="T433" s="42"/>
      <c r="U433" s="42"/>
      <c r="V433" s="42"/>
      <c r="W433" s="42"/>
      <c r="X433" s="42"/>
      <c r="Y433" s="42"/>
      <c r="Z433" s="42"/>
    </row>
    <row r="434" spans="1:26" ht="15.75" customHeight="1">
      <c r="A434" s="42"/>
      <c r="B434" s="64"/>
      <c r="C434" s="65"/>
      <c r="D434" s="66"/>
      <c r="E434" s="67"/>
      <c r="F434" s="42"/>
      <c r="G434" s="42"/>
      <c r="H434" s="42"/>
      <c r="I434" s="42"/>
      <c r="J434" s="42"/>
      <c r="K434" s="42"/>
      <c r="L434" s="42"/>
      <c r="M434" s="42"/>
      <c r="N434" s="42"/>
      <c r="O434" s="42"/>
      <c r="P434" s="42"/>
      <c r="Q434" s="42"/>
      <c r="R434" s="42"/>
      <c r="S434" s="42"/>
      <c r="T434" s="42"/>
      <c r="U434" s="42"/>
      <c r="V434" s="42"/>
      <c r="W434" s="42"/>
      <c r="X434" s="42"/>
      <c r="Y434" s="42"/>
      <c r="Z434" s="42"/>
    </row>
    <row r="435" spans="1:26" ht="15.75" customHeight="1">
      <c r="A435" s="42"/>
      <c r="B435" s="64"/>
      <c r="C435" s="65"/>
      <c r="D435" s="66"/>
      <c r="E435" s="67"/>
      <c r="F435" s="42"/>
      <c r="G435" s="42"/>
      <c r="H435" s="42"/>
      <c r="I435" s="42"/>
      <c r="J435" s="42"/>
      <c r="K435" s="42"/>
      <c r="L435" s="42"/>
      <c r="M435" s="42"/>
      <c r="N435" s="42"/>
      <c r="O435" s="42"/>
      <c r="P435" s="42"/>
      <c r="Q435" s="42"/>
      <c r="R435" s="42"/>
      <c r="S435" s="42"/>
      <c r="T435" s="42"/>
      <c r="U435" s="42"/>
      <c r="V435" s="42"/>
      <c r="W435" s="42"/>
      <c r="X435" s="42"/>
      <c r="Y435" s="42"/>
      <c r="Z435" s="42"/>
    </row>
    <row r="436" spans="1:26" ht="15.75" customHeight="1">
      <c r="A436" s="42"/>
      <c r="B436" s="64"/>
      <c r="C436" s="65"/>
      <c r="D436" s="66"/>
      <c r="E436" s="67"/>
      <c r="F436" s="42"/>
      <c r="G436" s="42"/>
      <c r="H436" s="42"/>
      <c r="I436" s="42"/>
      <c r="J436" s="42"/>
      <c r="K436" s="42"/>
      <c r="L436" s="42"/>
      <c r="M436" s="42"/>
      <c r="N436" s="42"/>
      <c r="O436" s="42"/>
      <c r="P436" s="42"/>
      <c r="Q436" s="42"/>
      <c r="R436" s="42"/>
      <c r="S436" s="42"/>
      <c r="T436" s="42"/>
      <c r="U436" s="42"/>
      <c r="V436" s="42"/>
      <c r="W436" s="42"/>
      <c r="X436" s="42"/>
      <c r="Y436" s="42"/>
      <c r="Z436" s="42"/>
    </row>
    <row r="437" spans="1:26" ht="15.75" customHeight="1">
      <c r="A437" s="42"/>
      <c r="B437" s="64"/>
      <c r="C437" s="65"/>
      <c r="D437" s="66"/>
      <c r="E437" s="67"/>
      <c r="F437" s="42"/>
      <c r="G437" s="42"/>
      <c r="H437" s="42"/>
      <c r="I437" s="42"/>
      <c r="J437" s="42"/>
      <c r="K437" s="42"/>
      <c r="L437" s="42"/>
      <c r="M437" s="42"/>
      <c r="N437" s="42"/>
      <c r="O437" s="42"/>
      <c r="P437" s="42"/>
      <c r="Q437" s="42"/>
      <c r="R437" s="42"/>
      <c r="S437" s="42"/>
      <c r="T437" s="42"/>
      <c r="U437" s="42"/>
      <c r="V437" s="42"/>
      <c r="W437" s="42"/>
      <c r="X437" s="42"/>
      <c r="Y437" s="42"/>
      <c r="Z437" s="42"/>
    </row>
    <row r="438" spans="1:26" ht="15.75" customHeight="1">
      <c r="A438" s="42"/>
      <c r="B438" s="64"/>
      <c r="C438" s="65"/>
      <c r="D438" s="66"/>
      <c r="E438" s="67"/>
      <c r="F438" s="42"/>
      <c r="G438" s="42"/>
      <c r="H438" s="42"/>
      <c r="I438" s="42"/>
      <c r="J438" s="42"/>
      <c r="K438" s="42"/>
      <c r="L438" s="42"/>
      <c r="M438" s="42"/>
      <c r="N438" s="42"/>
      <c r="O438" s="42"/>
      <c r="P438" s="42"/>
      <c r="Q438" s="42"/>
      <c r="R438" s="42"/>
      <c r="S438" s="42"/>
      <c r="T438" s="42"/>
      <c r="U438" s="42"/>
      <c r="V438" s="42"/>
      <c r="W438" s="42"/>
      <c r="X438" s="42"/>
      <c r="Y438" s="42"/>
      <c r="Z438" s="42"/>
    </row>
    <row r="439" spans="1:26" ht="15.75" customHeight="1">
      <c r="A439" s="42"/>
      <c r="B439" s="64"/>
      <c r="C439" s="65"/>
      <c r="D439" s="66"/>
      <c r="E439" s="67"/>
      <c r="F439" s="42"/>
      <c r="G439" s="42"/>
      <c r="H439" s="42"/>
      <c r="I439" s="42"/>
      <c r="J439" s="42"/>
      <c r="K439" s="42"/>
      <c r="L439" s="42"/>
      <c r="M439" s="42"/>
      <c r="N439" s="42"/>
      <c r="O439" s="42"/>
      <c r="P439" s="42"/>
      <c r="Q439" s="42"/>
      <c r="R439" s="42"/>
      <c r="S439" s="42"/>
      <c r="T439" s="42"/>
      <c r="U439" s="42"/>
      <c r="V439" s="42"/>
      <c r="W439" s="42"/>
      <c r="X439" s="42"/>
      <c r="Y439" s="42"/>
      <c r="Z439" s="42"/>
    </row>
    <row r="440" spans="1:26" ht="15.75" customHeight="1">
      <c r="A440" s="42"/>
      <c r="B440" s="64"/>
      <c r="C440" s="65"/>
      <c r="D440" s="66"/>
      <c r="E440" s="67"/>
      <c r="F440" s="42"/>
      <c r="G440" s="42"/>
      <c r="H440" s="42"/>
      <c r="I440" s="42"/>
      <c r="J440" s="42"/>
      <c r="K440" s="42"/>
      <c r="L440" s="42"/>
      <c r="M440" s="42"/>
      <c r="N440" s="42"/>
      <c r="O440" s="42"/>
      <c r="P440" s="42"/>
      <c r="Q440" s="42"/>
      <c r="R440" s="42"/>
      <c r="S440" s="42"/>
      <c r="T440" s="42"/>
      <c r="U440" s="42"/>
      <c r="V440" s="42"/>
      <c r="W440" s="42"/>
      <c r="X440" s="42"/>
      <c r="Y440" s="42"/>
      <c r="Z440" s="42"/>
    </row>
    <row r="441" spans="1:26" ht="15.75" customHeight="1">
      <c r="A441" s="42"/>
      <c r="B441" s="64"/>
      <c r="C441" s="65"/>
      <c r="D441" s="66"/>
      <c r="E441" s="67"/>
      <c r="F441" s="42"/>
      <c r="G441" s="42"/>
      <c r="H441" s="42"/>
      <c r="I441" s="42"/>
      <c r="J441" s="42"/>
      <c r="K441" s="42"/>
      <c r="L441" s="42"/>
      <c r="M441" s="42"/>
      <c r="N441" s="42"/>
      <c r="O441" s="42"/>
      <c r="P441" s="42"/>
      <c r="Q441" s="42"/>
      <c r="R441" s="42"/>
      <c r="S441" s="42"/>
      <c r="T441" s="42"/>
      <c r="U441" s="42"/>
      <c r="V441" s="42"/>
      <c r="W441" s="42"/>
      <c r="X441" s="42"/>
      <c r="Y441" s="42"/>
      <c r="Z441" s="42"/>
    </row>
    <row r="442" spans="1:26" ht="15.75" customHeight="1">
      <c r="A442" s="42"/>
      <c r="B442" s="64"/>
      <c r="C442" s="65"/>
      <c r="D442" s="66"/>
      <c r="E442" s="67"/>
      <c r="F442" s="42"/>
      <c r="G442" s="42"/>
      <c r="H442" s="42"/>
      <c r="I442" s="42"/>
      <c r="J442" s="42"/>
      <c r="K442" s="42"/>
      <c r="L442" s="42"/>
      <c r="M442" s="42"/>
      <c r="N442" s="42"/>
      <c r="O442" s="42"/>
      <c r="P442" s="42"/>
      <c r="Q442" s="42"/>
      <c r="R442" s="42"/>
      <c r="S442" s="42"/>
      <c r="T442" s="42"/>
      <c r="U442" s="42"/>
      <c r="V442" s="42"/>
      <c r="W442" s="42"/>
      <c r="X442" s="42"/>
      <c r="Y442" s="42"/>
      <c r="Z442" s="42"/>
    </row>
    <row r="443" spans="1:26" ht="15.75" customHeight="1">
      <c r="A443" s="42"/>
      <c r="B443" s="64"/>
      <c r="C443" s="65"/>
      <c r="D443" s="66"/>
      <c r="E443" s="67"/>
      <c r="F443" s="42"/>
      <c r="G443" s="42"/>
      <c r="H443" s="42"/>
      <c r="I443" s="42"/>
      <c r="J443" s="42"/>
      <c r="K443" s="42"/>
      <c r="L443" s="42"/>
      <c r="M443" s="42"/>
      <c r="N443" s="42"/>
      <c r="O443" s="42"/>
      <c r="P443" s="42"/>
      <c r="Q443" s="42"/>
      <c r="R443" s="42"/>
      <c r="S443" s="42"/>
      <c r="T443" s="42"/>
      <c r="U443" s="42"/>
      <c r="V443" s="42"/>
      <c r="W443" s="42"/>
      <c r="X443" s="42"/>
      <c r="Y443" s="42"/>
      <c r="Z443" s="42"/>
    </row>
    <row r="444" spans="1:26" ht="15.75" customHeight="1">
      <c r="A444" s="42"/>
      <c r="B444" s="64"/>
      <c r="C444" s="65"/>
      <c r="D444" s="66"/>
      <c r="E444" s="67"/>
      <c r="F444" s="42"/>
      <c r="G444" s="42"/>
      <c r="H444" s="42"/>
      <c r="I444" s="42"/>
      <c r="J444" s="42"/>
      <c r="K444" s="42"/>
      <c r="L444" s="42"/>
      <c r="M444" s="42"/>
      <c r="N444" s="42"/>
      <c r="O444" s="42"/>
      <c r="P444" s="42"/>
      <c r="Q444" s="42"/>
      <c r="R444" s="42"/>
      <c r="S444" s="42"/>
      <c r="T444" s="42"/>
      <c r="U444" s="42"/>
      <c r="V444" s="42"/>
      <c r="W444" s="42"/>
      <c r="X444" s="42"/>
      <c r="Y444" s="42"/>
      <c r="Z444" s="42"/>
    </row>
    <row r="445" spans="1:26" ht="15.75" customHeight="1">
      <c r="A445" s="42"/>
      <c r="B445" s="64"/>
      <c r="C445" s="65"/>
      <c r="D445" s="66"/>
      <c r="E445" s="67"/>
      <c r="F445" s="42"/>
      <c r="G445" s="42"/>
      <c r="H445" s="42"/>
      <c r="I445" s="42"/>
      <c r="J445" s="42"/>
      <c r="K445" s="42"/>
      <c r="L445" s="42"/>
      <c r="M445" s="42"/>
      <c r="N445" s="42"/>
      <c r="O445" s="42"/>
      <c r="P445" s="42"/>
      <c r="Q445" s="42"/>
      <c r="R445" s="42"/>
      <c r="S445" s="42"/>
      <c r="T445" s="42"/>
      <c r="U445" s="42"/>
      <c r="V445" s="42"/>
      <c r="W445" s="42"/>
      <c r="X445" s="42"/>
      <c r="Y445" s="42"/>
      <c r="Z445" s="42"/>
    </row>
    <row r="446" spans="1:26" ht="15.75" customHeight="1">
      <c r="A446" s="42"/>
      <c r="B446" s="64"/>
      <c r="C446" s="65"/>
      <c r="D446" s="66"/>
      <c r="E446" s="67"/>
      <c r="F446" s="42"/>
      <c r="G446" s="42"/>
      <c r="H446" s="42"/>
      <c r="I446" s="42"/>
      <c r="J446" s="42"/>
      <c r="K446" s="42"/>
      <c r="L446" s="42"/>
      <c r="M446" s="42"/>
      <c r="N446" s="42"/>
      <c r="O446" s="42"/>
      <c r="P446" s="42"/>
      <c r="Q446" s="42"/>
      <c r="R446" s="42"/>
      <c r="S446" s="42"/>
      <c r="T446" s="42"/>
      <c r="U446" s="42"/>
      <c r="V446" s="42"/>
      <c r="W446" s="42"/>
      <c r="X446" s="42"/>
      <c r="Y446" s="42"/>
      <c r="Z446" s="42"/>
    </row>
    <row r="447" spans="1:26" ht="15.75" customHeight="1">
      <c r="A447" s="42"/>
      <c r="B447" s="64"/>
      <c r="C447" s="65"/>
      <c r="D447" s="66"/>
      <c r="E447" s="67"/>
      <c r="F447" s="42"/>
      <c r="G447" s="42"/>
      <c r="H447" s="42"/>
      <c r="I447" s="42"/>
      <c r="J447" s="42"/>
      <c r="K447" s="42"/>
      <c r="L447" s="42"/>
      <c r="M447" s="42"/>
      <c r="N447" s="42"/>
      <c r="O447" s="42"/>
      <c r="P447" s="42"/>
      <c r="Q447" s="42"/>
      <c r="R447" s="42"/>
      <c r="S447" s="42"/>
      <c r="T447" s="42"/>
      <c r="U447" s="42"/>
      <c r="V447" s="42"/>
      <c r="W447" s="42"/>
      <c r="X447" s="42"/>
      <c r="Y447" s="42"/>
      <c r="Z447" s="42"/>
    </row>
    <row r="448" spans="1:26" ht="15.75" customHeight="1">
      <c r="A448" s="42"/>
      <c r="B448" s="64"/>
      <c r="C448" s="65"/>
      <c r="D448" s="66"/>
      <c r="E448" s="67"/>
      <c r="F448" s="42"/>
      <c r="G448" s="42"/>
      <c r="H448" s="42"/>
      <c r="I448" s="42"/>
      <c r="J448" s="42"/>
      <c r="K448" s="42"/>
      <c r="L448" s="42"/>
      <c r="M448" s="42"/>
      <c r="N448" s="42"/>
      <c r="O448" s="42"/>
      <c r="P448" s="42"/>
      <c r="Q448" s="42"/>
      <c r="R448" s="42"/>
      <c r="S448" s="42"/>
      <c r="T448" s="42"/>
      <c r="U448" s="42"/>
      <c r="V448" s="42"/>
      <c r="W448" s="42"/>
      <c r="X448" s="42"/>
      <c r="Y448" s="42"/>
      <c r="Z448" s="42"/>
    </row>
    <row r="449" spans="1:26" ht="15.75" customHeight="1">
      <c r="A449" s="42"/>
      <c r="B449" s="64"/>
      <c r="C449" s="65"/>
      <c r="D449" s="66"/>
      <c r="E449" s="67"/>
      <c r="F449" s="42"/>
      <c r="G449" s="42"/>
      <c r="H449" s="42"/>
      <c r="I449" s="42"/>
      <c r="J449" s="42"/>
      <c r="K449" s="42"/>
      <c r="L449" s="42"/>
      <c r="M449" s="42"/>
      <c r="N449" s="42"/>
      <c r="O449" s="42"/>
      <c r="P449" s="42"/>
      <c r="Q449" s="42"/>
      <c r="R449" s="42"/>
      <c r="S449" s="42"/>
      <c r="T449" s="42"/>
      <c r="U449" s="42"/>
      <c r="V449" s="42"/>
      <c r="W449" s="42"/>
      <c r="X449" s="42"/>
      <c r="Y449" s="42"/>
      <c r="Z449" s="42"/>
    </row>
    <row r="450" spans="1:26" ht="15.75" customHeight="1">
      <c r="A450" s="42"/>
      <c r="B450" s="64"/>
      <c r="C450" s="65"/>
      <c r="D450" s="66"/>
      <c r="E450" s="67"/>
      <c r="F450" s="42"/>
      <c r="G450" s="42"/>
      <c r="H450" s="42"/>
      <c r="I450" s="42"/>
      <c r="J450" s="42"/>
      <c r="K450" s="42"/>
      <c r="L450" s="42"/>
      <c r="M450" s="42"/>
      <c r="N450" s="42"/>
      <c r="O450" s="42"/>
      <c r="P450" s="42"/>
      <c r="Q450" s="42"/>
      <c r="R450" s="42"/>
      <c r="S450" s="42"/>
      <c r="T450" s="42"/>
      <c r="U450" s="42"/>
      <c r="V450" s="42"/>
      <c r="W450" s="42"/>
      <c r="X450" s="42"/>
      <c r="Y450" s="42"/>
      <c r="Z450" s="42"/>
    </row>
    <row r="451" spans="1:26" ht="15.75" customHeight="1">
      <c r="A451" s="42"/>
      <c r="B451" s="64"/>
      <c r="C451" s="65"/>
      <c r="D451" s="66"/>
      <c r="E451" s="67"/>
      <c r="F451" s="42"/>
      <c r="G451" s="42"/>
      <c r="H451" s="42"/>
      <c r="I451" s="42"/>
      <c r="J451" s="42"/>
      <c r="K451" s="42"/>
      <c r="L451" s="42"/>
      <c r="M451" s="42"/>
      <c r="N451" s="42"/>
      <c r="O451" s="42"/>
      <c r="P451" s="42"/>
      <c r="Q451" s="42"/>
      <c r="R451" s="42"/>
      <c r="S451" s="42"/>
      <c r="T451" s="42"/>
      <c r="U451" s="42"/>
      <c r="V451" s="42"/>
      <c r="W451" s="42"/>
      <c r="X451" s="42"/>
      <c r="Y451" s="42"/>
      <c r="Z451" s="42"/>
    </row>
    <row r="452" spans="1:26" ht="15.75" customHeight="1">
      <c r="A452" s="42"/>
      <c r="B452" s="64"/>
      <c r="C452" s="65"/>
      <c r="D452" s="66"/>
      <c r="E452" s="67"/>
      <c r="F452" s="42"/>
      <c r="G452" s="42"/>
      <c r="H452" s="42"/>
      <c r="I452" s="42"/>
      <c r="J452" s="42"/>
      <c r="K452" s="42"/>
      <c r="L452" s="42"/>
      <c r="M452" s="42"/>
      <c r="N452" s="42"/>
      <c r="O452" s="42"/>
      <c r="P452" s="42"/>
      <c r="Q452" s="42"/>
      <c r="R452" s="42"/>
      <c r="S452" s="42"/>
      <c r="T452" s="42"/>
      <c r="U452" s="42"/>
      <c r="V452" s="42"/>
      <c r="W452" s="42"/>
      <c r="X452" s="42"/>
      <c r="Y452" s="42"/>
      <c r="Z452" s="42"/>
    </row>
    <row r="453" spans="1:26" ht="15.75" customHeight="1">
      <c r="A453" s="42"/>
      <c r="B453" s="64"/>
      <c r="C453" s="65"/>
      <c r="D453" s="66"/>
      <c r="E453" s="67"/>
      <c r="F453" s="42"/>
      <c r="G453" s="42"/>
      <c r="H453" s="42"/>
      <c r="I453" s="42"/>
      <c r="J453" s="42"/>
      <c r="K453" s="42"/>
      <c r="L453" s="42"/>
      <c r="M453" s="42"/>
      <c r="N453" s="42"/>
      <c r="O453" s="42"/>
      <c r="P453" s="42"/>
      <c r="Q453" s="42"/>
      <c r="R453" s="42"/>
      <c r="S453" s="42"/>
      <c r="T453" s="42"/>
      <c r="U453" s="42"/>
      <c r="V453" s="42"/>
      <c r="W453" s="42"/>
      <c r="X453" s="42"/>
      <c r="Y453" s="42"/>
      <c r="Z453" s="42"/>
    </row>
    <row r="454" spans="1:26" ht="15.75" customHeight="1">
      <c r="A454" s="42"/>
      <c r="B454" s="64"/>
      <c r="C454" s="65"/>
      <c r="D454" s="66"/>
      <c r="E454" s="67"/>
      <c r="F454" s="42"/>
      <c r="G454" s="42"/>
      <c r="H454" s="42"/>
      <c r="I454" s="42"/>
      <c r="J454" s="42"/>
      <c r="K454" s="42"/>
      <c r="L454" s="42"/>
      <c r="M454" s="42"/>
      <c r="N454" s="42"/>
      <c r="O454" s="42"/>
      <c r="P454" s="42"/>
      <c r="Q454" s="42"/>
      <c r="R454" s="42"/>
      <c r="S454" s="42"/>
      <c r="T454" s="42"/>
      <c r="U454" s="42"/>
      <c r="V454" s="42"/>
      <c r="W454" s="42"/>
      <c r="X454" s="42"/>
      <c r="Y454" s="42"/>
      <c r="Z454" s="42"/>
    </row>
    <row r="455" spans="1:26" ht="15.75" customHeight="1">
      <c r="A455" s="42"/>
      <c r="B455" s="64"/>
      <c r="C455" s="65"/>
      <c r="D455" s="66"/>
      <c r="E455" s="67"/>
      <c r="F455" s="42"/>
      <c r="G455" s="42"/>
      <c r="H455" s="42"/>
      <c r="I455" s="42"/>
      <c r="J455" s="42"/>
      <c r="K455" s="42"/>
      <c r="L455" s="42"/>
      <c r="M455" s="42"/>
      <c r="N455" s="42"/>
      <c r="O455" s="42"/>
      <c r="P455" s="42"/>
      <c r="Q455" s="42"/>
      <c r="R455" s="42"/>
      <c r="S455" s="42"/>
      <c r="T455" s="42"/>
      <c r="U455" s="42"/>
      <c r="V455" s="42"/>
      <c r="W455" s="42"/>
      <c r="X455" s="42"/>
      <c r="Y455" s="42"/>
      <c r="Z455" s="42"/>
    </row>
    <row r="456" spans="1:26" ht="15.75" customHeight="1">
      <c r="A456" s="42"/>
      <c r="B456" s="64"/>
      <c r="C456" s="65"/>
      <c r="D456" s="66"/>
      <c r="E456" s="67"/>
      <c r="F456" s="42"/>
      <c r="G456" s="42"/>
      <c r="H456" s="42"/>
      <c r="I456" s="42"/>
      <c r="J456" s="42"/>
      <c r="K456" s="42"/>
      <c r="L456" s="42"/>
      <c r="M456" s="42"/>
      <c r="N456" s="42"/>
      <c r="O456" s="42"/>
      <c r="P456" s="42"/>
      <c r="Q456" s="42"/>
      <c r="R456" s="42"/>
      <c r="S456" s="42"/>
      <c r="T456" s="42"/>
      <c r="U456" s="42"/>
      <c r="V456" s="42"/>
      <c r="W456" s="42"/>
      <c r="X456" s="42"/>
      <c r="Y456" s="42"/>
      <c r="Z456" s="42"/>
    </row>
    <row r="457" spans="1:26" ht="15.75" customHeight="1">
      <c r="A457" s="42"/>
      <c r="B457" s="64"/>
      <c r="C457" s="65"/>
      <c r="D457" s="66"/>
      <c r="E457" s="67"/>
      <c r="F457" s="42"/>
      <c r="G457" s="42"/>
      <c r="H457" s="42"/>
      <c r="I457" s="42"/>
      <c r="J457" s="42"/>
      <c r="K457" s="42"/>
      <c r="L457" s="42"/>
      <c r="M457" s="42"/>
      <c r="N457" s="42"/>
      <c r="O457" s="42"/>
      <c r="P457" s="42"/>
      <c r="Q457" s="42"/>
      <c r="R457" s="42"/>
      <c r="S457" s="42"/>
      <c r="T457" s="42"/>
      <c r="U457" s="42"/>
      <c r="V457" s="42"/>
      <c r="W457" s="42"/>
      <c r="X457" s="42"/>
      <c r="Y457" s="42"/>
      <c r="Z457" s="42"/>
    </row>
    <row r="458" spans="1:26" ht="15.75" customHeight="1">
      <c r="A458" s="42"/>
      <c r="B458" s="64"/>
      <c r="C458" s="65"/>
      <c r="D458" s="66"/>
      <c r="E458" s="67"/>
      <c r="F458" s="42"/>
      <c r="G458" s="42"/>
      <c r="H458" s="42"/>
      <c r="I458" s="42"/>
      <c r="J458" s="42"/>
      <c r="K458" s="42"/>
      <c r="L458" s="42"/>
      <c r="M458" s="42"/>
      <c r="N458" s="42"/>
      <c r="O458" s="42"/>
      <c r="P458" s="42"/>
      <c r="Q458" s="42"/>
      <c r="R458" s="42"/>
      <c r="S458" s="42"/>
      <c r="T458" s="42"/>
      <c r="U458" s="42"/>
      <c r="V458" s="42"/>
      <c r="W458" s="42"/>
      <c r="X458" s="42"/>
      <c r="Y458" s="42"/>
      <c r="Z458" s="42"/>
    </row>
    <row r="459" spans="1:26" ht="15.75" customHeight="1">
      <c r="A459" s="42"/>
      <c r="B459" s="64"/>
      <c r="C459" s="65"/>
      <c r="D459" s="66"/>
      <c r="E459" s="67"/>
      <c r="F459" s="42"/>
      <c r="G459" s="42"/>
      <c r="H459" s="42"/>
      <c r="I459" s="42"/>
      <c r="J459" s="42"/>
      <c r="K459" s="42"/>
      <c r="L459" s="42"/>
      <c r="M459" s="42"/>
      <c r="N459" s="42"/>
      <c r="O459" s="42"/>
      <c r="P459" s="42"/>
      <c r="Q459" s="42"/>
      <c r="R459" s="42"/>
      <c r="S459" s="42"/>
      <c r="T459" s="42"/>
      <c r="U459" s="42"/>
      <c r="V459" s="42"/>
      <c r="W459" s="42"/>
      <c r="X459" s="42"/>
      <c r="Y459" s="42"/>
      <c r="Z459" s="42"/>
    </row>
    <row r="460" spans="1:26" ht="15.75" customHeight="1">
      <c r="A460" s="42"/>
      <c r="B460" s="64"/>
      <c r="C460" s="65"/>
      <c r="D460" s="66"/>
      <c r="E460" s="67"/>
      <c r="F460" s="42"/>
      <c r="G460" s="42"/>
      <c r="H460" s="42"/>
      <c r="I460" s="42"/>
      <c r="J460" s="42"/>
      <c r="K460" s="42"/>
      <c r="L460" s="42"/>
      <c r="M460" s="42"/>
      <c r="N460" s="42"/>
      <c r="O460" s="42"/>
      <c r="P460" s="42"/>
      <c r="Q460" s="42"/>
      <c r="R460" s="42"/>
      <c r="S460" s="42"/>
      <c r="T460" s="42"/>
      <c r="U460" s="42"/>
      <c r="V460" s="42"/>
      <c r="W460" s="42"/>
      <c r="X460" s="42"/>
      <c r="Y460" s="42"/>
      <c r="Z460" s="42"/>
    </row>
    <row r="461" spans="1:26" ht="15.75" customHeight="1">
      <c r="A461" s="42"/>
      <c r="B461" s="64"/>
      <c r="C461" s="65"/>
      <c r="D461" s="66"/>
      <c r="E461" s="67"/>
      <c r="F461" s="42"/>
      <c r="G461" s="42"/>
      <c r="H461" s="42"/>
      <c r="I461" s="42"/>
      <c r="J461" s="42"/>
      <c r="K461" s="42"/>
      <c r="L461" s="42"/>
      <c r="M461" s="42"/>
      <c r="N461" s="42"/>
      <c r="O461" s="42"/>
      <c r="P461" s="42"/>
      <c r="Q461" s="42"/>
      <c r="R461" s="42"/>
      <c r="S461" s="42"/>
      <c r="T461" s="42"/>
      <c r="U461" s="42"/>
      <c r="V461" s="42"/>
      <c r="W461" s="42"/>
      <c r="X461" s="42"/>
      <c r="Y461" s="42"/>
      <c r="Z461" s="42"/>
    </row>
    <row r="462" spans="1:26" ht="15.75" customHeight="1">
      <c r="A462" s="42"/>
      <c r="B462" s="64"/>
      <c r="C462" s="65"/>
      <c r="D462" s="66"/>
      <c r="E462" s="67"/>
      <c r="F462" s="42"/>
      <c r="G462" s="42"/>
      <c r="H462" s="42"/>
      <c r="I462" s="42"/>
      <c r="J462" s="42"/>
      <c r="K462" s="42"/>
      <c r="L462" s="42"/>
      <c r="M462" s="42"/>
      <c r="N462" s="42"/>
      <c r="O462" s="42"/>
      <c r="P462" s="42"/>
      <c r="Q462" s="42"/>
      <c r="R462" s="42"/>
      <c r="S462" s="42"/>
      <c r="T462" s="42"/>
      <c r="U462" s="42"/>
      <c r="V462" s="42"/>
      <c r="W462" s="42"/>
      <c r="X462" s="42"/>
      <c r="Y462" s="42"/>
      <c r="Z462" s="42"/>
    </row>
    <row r="463" spans="1:26" ht="15.75" customHeight="1">
      <c r="A463" s="42"/>
      <c r="B463" s="64"/>
      <c r="C463" s="65"/>
      <c r="D463" s="66"/>
      <c r="E463" s="67"/>
      <c r="F463" s="42"/>
      <c r="G463" s="42"/>
      <c r="H463" s="42"/>
      <c r="I463" s="42"/>
      <c r="J463" s="42"/>
      <c r="K463" s="42"/>
      <c r="L463" s="42"/>
      <c r="M463" s="42"/>
      <c r="N463" s="42"/>
      <c r="O463" s="42"/>
      <c r="P463" s="42"/>
      <c r="Q463" s="42"/>
      <c r="R463" s="42"/>
      <c r="S463" s="42"/>
      <c r="T463" s="42"/>
      <c r="U463" s="42"/>
      <c r="V463" s="42"/>
      <c r="W463" s="42"/>
      <c r="X463" s="42"/>
      <c r="Y463" s="42"/>
      <c r="Z463" s="42"/>
    </row>
    <row r="464" spans="1:26" ht="15.75" customHeight="1">
      <c r="A464" s="42"/>
      <c r="B464" s="64"/>
      <c r="C464" s="65"/>
      <c r="D464" s="66"/>
      <c r="E464" s="67"/>
      <c r="F464" s="42"/>
      <c r="G464" s="42"/>
      <c r="H464" s="42"/>
      <c r="I464" s="42"/>
      <c r="J464" s="42"/>
      <c r="K464" s="42"/>
      <c r="L464" s="42"/>
      <c r="M464" s="42"/>
      <c r="N464" s="42"/>
      <c r="O464" s="42"/>
      <c r="P464" s="42"/>
      <c r="Q464" s="42"/>
      <c r="R464" s="42"/>
      <c r="S464" s="42"/>
      <c r="T464" s="42"/>
      <c r="U464" s="42"/>
      <c r="V464" s="42"/>
      <c r="W464" s="42"/>
      <c r="X464" s="42"/>
      <c r="Y464" s="42"/>
      <c r="Z464" s="42"/>
    </row>
    <row r="465" spans="1:26" ht="15.75" customHeight="1">
      <c r="A465" s="42"/>
      <c r="B465" s="64"/>
      <c r="C465" s="65"/>
      <c r="D465" s="66"/>
      <c r="E465" s="67"/>
      <c r="F465" s="42"/>
      <c r="G465" s="42"/>
      <c r="H465" s="42"/>
      <c r="I465" s="42"/>
      <c r="J465" s="42"/>
      <c r="K465" s="42"/>
      <c r="L465" s="42"/>
      <c r="M465" s="42"/>
      <c r="N465" s="42"/>
      <c r="O465" s="42"/>
      <c r="P465" s="42"/>
      <c r="Q465" s="42"/>
      <c r="R465" s="42"/>
      <c r="S465" s="42"/>
      <c r="T465" s="42"/>
      <c r="U465" s="42"/>
      <c r="V465" s="42"/>
      <c r="W465" s="42"/>
      <c r="X465" s="42"/>
      <c r="Y465" s="42"/>
      <c r="Z465" s="42"/>
    </row>
    <row r="466" spans="1:26" ht="15.75" customHeight="1">
      <c r="A466" s="42"/>
      <c r="B466" s="64"/>
      <c r="C466" s="65"/>
      <c r="D466" s="66"/>
      <c r="E466" s="67"/>
      <c r="F466" s="42"/>
      <c r="G466" s="42"/>
      <c r="H466" s="42"/>
      <c r="I466" s="42"/>
      <c r="J466" s="42"/>
      <c r="K466" s="42"/>
      <c r="L466" s="42"/>
      <c r="M466" s="42"/>
      <c r="N466" s="42"/>
      <c r="O466" s="42"/>
      <c r="P466" s="42"/>
      <c r="Q466" s="42"/>
      <c r="R466" s="42"/>
      <c r="S466" s="42"/>
      <c r="T466" s="42"/>
      <c r="U466" s="42"/>
      <c r="V466" s="42"/>
      <c r="W466" s="42"/>
      <c r="X466" s="42"/>
      <c r="Y466" s="42"/>
      <c r="Z466" s="42"/>
    </row>
    <row r="467" spans="1:26" ht="15.75" customHeight="1">
      <c r="A467" s="42"/>
      <c r="B467" s="64"/>
      <c r="C467" s="65"/>
      <c r="D467" s="66"/>
      <c r="E467" s="67"/>
      <c r="F467" s="42"/>
      <c r="G467" s="42"/>
      <c r="H467" s="42"/>
      <c r="I467" s="42"/>
      <c r="J467" s="42"/>
      <c r="K467" s="42"/>
      <c r="L467" s="42"/>
      <c r="M467" s="42"/>
      <c r="N467" s="42"/>
      <c r="O467" s="42"/>
      <c r="P467" s="42"/>
      <c r="Q467" s="42"/>
      <c r="R467" s="42"/>
      <c r="S467" s="42"/>
      <c r="T467" s="42"/>
      <c r="U467" s="42"/>
      <c r="V467" s="42"/>
      <c r="W467" s="42"/>
      <c r="X467" s="42"/>
      <c r="Y467" s="42"/>
      <c r="Z467" s="42"/>
    </row>
    <row r="468" spans="1:26" ht="15.75" customHeight="1">
      <c r="A468" s="42"/>
      <c r="B468" s="64"/>
      <c r="C468" s="65"/>
      <c r="D468" s="66"/>
      <c r="E468" s="67"/>
      <c r="F468" s="42"/>
      <c r="G468" s="42"/>
      <c r="H468" s="42"/>
      <c r="I468" s="42"/>
      <c r="J468" s="42"/>
      <c r="K468" s="42"/>
      <c r="L468" s="42"/>
      <c r="M468" s="42"/>
      <c r="N468" s="42"/>
      <c r="O468" s="42"/>
      <c r="P468" s="42"/>
      <c r="Q468" s="42"/>
      <c r="R468" s="42"/>
      <c r="S468" s="42"/>
      <c r="T468" s="42"/>
      <c r="U468" s="42"/>
      <c r="V468" s="42"/>
      <c r="W468" s="42"/>
      <c r="X468" s="42"/>
      <c r="Y468" s="42"/>
      <c r="Z468" s="42"/>
    </row>
    <row r="469" spans="1:26" ht="15.75" customHeight="1">
      <c r="A469" s="42"/>
      <c r="B469" s="64"/>
      <c r="C469" s="65"/>
      <c r="D469" s="66"/>
      <c r="E469" s="67"/>
      <c r="F469" s="42"/>
      <c r="G469" s="42"/>
      <c r="H469" s="42"/>
      <c r="I469" s="42"/>
      <c r="J469" s="42"/>
      <c r="K469" s="42"/>
      <c r="L469" s="42"/>
      <c r="M469" s="42"/>
      <c r="N469" s="42"/>
      <c r="O469" s="42"/>
      <c r="P469" s="42"/>
      <c r="Q469" s="42"/>
      <c r="R469" s="42"/>
      <c r="S469" s="42"/>
      <c r="T469" s="42"/>
      <c r="U469" s="42"/>
      <c r="V469" s="42"/>
      <c r="W469" s="42"/>
      <c r="X469" s="42"/>
      <c r="Y469" s="42"/>
      <c r="Z469" s="42"/>
    </row>
    <row r="470" spans="1:26" ht="15.75" customHeight="1">
      <c r="A470" s="42"/>
      <c r="B470" s="64"/>
      <c r="C470" s="65"/>
      <c r="D470" s="66"/>
      <c r="E470" s="67"/>
      <c r="F470" s="42"/>
      <c r="G470" s="42"/>
      <c r="H470" s="42"/>
      <c r="I470" s="42"/>
      <c r="J470" s="42"/>
      <c r="K470" s="42"/>
      <c r="L470" s="42"/>
      <c r="M470" s="42"/>
      <c r="N470" s="42"/>
      <c r="O470" s="42"/>
      <c r="P470" s="42"/>
      <c r="Q470" s="42"/>
      <c r="R470" s="42"/>
      <c r="S470" s="42"/>
      <c r="T470" s="42"/>
      <c r="U470" s="42"/>
      <c r="V470" s="42"/>
      <c r="W470" s="42"/>
      <c r="X470" s="42"/>
      <c r="Y470" s="42"/>
      <c r="Z470" s="42"/>
    </row>
    <row r="471" spans="1:26" ht="15.75" customHeight="1">
      <c r="A471" s="42"/>
      <c r="B471" s="64"/>
      <c r="C471" s="65"/>
      <c r="D471" s="66"/>
      <c r="E471" s="67"/>
      <c r="F471" s="42"/>
      <c r="G471" s="42"/>
      <c r="H471" s="42"/>
      <c r="I471" s="42"/>
      <c r="J471" s="42"/>
      <c r="K471" s="42"/>
      <c r="L471" s="42"/>
      <c r="M471" s="42"/>
      <c r="N471" s="42"/>
      <c r="O471" s="42"/>
      <c r="P471" s="42"/>
      <c r="Q471" s="42"/>
      <c r="R471" s="42"/>
      <c r="S471" s="42"/>
      <c r="T471" s="42"/>
      <c r="U471" s="42"/>
      <c r="V471" s="42"/>
      <c r="W471" s="42"/>
      <c r="X471" s="42"/>
      <c r="Y471" s="42"/>
      <c r="Z471" s="42"/>
    </row>
    <row r="472" spans="1:26" ht="15.75" customHeight="1">
      <c r="A472" s="42"/>
      <c r="B472" s="64"/>
      <c r="C472" s="65"/>
      <c r="D472" s="66"/>
      <c r="E472" s="67"/>
      <c r="F472" s="42"/>
      <c r="G472" s="42"/>
      <c r="H472" s="42"/>
      <c r="I472" s="42"/>
      <c r="J472" s="42"/>
      <c r="K472" s="42"/>
      <c r="L472" s="42"/>
      <c r="M472" s="42"/>
      <c r="N472" s="42"/>
      <c r="O472" s="42"/>
      <c r="P472" s="42"/>
      <c r="Q472" s="42"/>
      <c r="R472" s="42"/>
      <c r="S472" s="42"/>
      <c r="T472" s="42"/>
      <c r="U472" s="42"/>
      <c r="V472" s="42"/>
      <c r="W472" s="42"/>
      <c r="X472" s="42"/>
      <c r="Y472" s="42"/>
      <c r="Z472" s="42"/>
    </row>
    <row r="473" spans="1:26" ht="15.75" customHeight="1">
      <c r="A473" s="42"/>
      <c r="B473" s="64"/>
      <c r="C473" s="65"/>
      <c r="D473" s="66"/>
      <c r="E473" s="67"/>
      <c r="F473" s="42"/>
      <c r="G473" s="42"/>
      <c r="H473" s="42"/>
      <c r="I473" s="42"/>
      <c r="J473" s="42"/>
      <c r="K473" s="42"/>
      <c r="L473" s="42"/>
      <c r="M473" s="42"/>
      <c r="N473" s="42"/>
      <c r="O473" s="42"/>
      <c r="P473" s="42"/>
      <c r="Q473" s="42"/>
      <c r="R473" s="42"/>
      <c r="S473" s="42"/>
      <c r="T473" s="42"/>
      <c r="U473" s="42"/>
      <c r="V473" s="42"/>
      <c r="W473" s="42"/>
      <c r="X473" s="42"/>
      <c r="Y473" s="42"/>
      <c r="Z473" s="42"/>
    </row>
    <row r="474" spans="1:26" ht="15.75" customHeight="1">
      <c r="A474" s="42"/>
      <c r="B474" s="64"/>
      <c r="C474" s="65"/>
      <c r="D474" s="66"/>
      <c r="E474" s="67"/>
      <c r="F474" s="42"/>
      <c r="G474" s="42"/>
      <c r="H474" s="42"/>
      <c r="I474" s="42"/>
      <c r="J474" s="42"/>
      <c r="K474" s="42"/>
      <c r="L474" s="42"/>
      <c r="M474" s="42"/>
      <c r="N474" s="42"/>
      <c r="O474" s="42"/>
      <c r="P474" s="42"/>
      <c r="Q474" s="42"/>
      <c r="R474" s="42"/>
      <c r="S474" s="42"/>
      <c r="T474" s="42"/>
      <c r="U474" s="42"/>
      <c r="V474" s="42"/>
      <c r="W474" s="42"/>
      <c r="X474" s="42"/>
      <c r="Y474" s="42"/>
      <c r="Z474" s="42"/>
    </row>
    <row r="475" spans="1:26" ht="15.75" customHeight="1">
      <c r="A475" s="42"/>
      <c r="B475" s="64"/>
      <c r="C475" s="65"/>
      <c r="D475" s="66"/>
      <c r="E475" s="67"/>
      <c r="F475" s="42"/>
      <c r="G475" s="42"/>
      <c r="H475" s="42"/>
      <c r="I475" s="42"/>
      <c r="J475" s="42"/>
      <c r="K475" s="42"/>
      <c r="L475" s="42"/>
      <c r="M475" s="42"/>
      <c r="N475" s="42"/>
      <c r="O475" s="42"/>
      <c r="P475" s="42"/>
      <c r="Q475" s="42"/>
      <c r="R475" s="42"/>
      <c r="S475" s="42"/>
      <c r="T475" s="42"/>
      <c r="U475" s="42"/>
      <c r="V475" s="42"/>
      <c r="W475" s="42"/>
      <c r="X475" s="42"/>
      <c r="Y475" s="42"/>
      <c r="Z475" s="42"/>
    </row>
    <row r="476" spans="1:26" ht="15.75" customHeight="1">
      <c r="A476" s="42"/>
      <c r="B476" s="64"/>
      <c r="C476" s="65"/>
      <c r="D476" s="66"/>
      <c r="E476" s="67"/>
      <c r="F476" s="42"/>
      <c r="G476" s="42"/>
      <c r="H476" s="42"/>
      <c r="I476" s="42"/>
      <c r="J476" s="42"/>
      <c r="K476" s="42"/>
      <c r="L476" s="42"/>
      <c r="M476" s="42"/>
      <c r="N476" s="42"/>
      <c r="O476" s="42"/>
      <c r="P476" s="42"/>
      <c r="Q476" s="42"/>
      <c r="R476" s="42"/>
      <c r="S476" s="42"/>
      <c r="T476" s="42"/>
      <c r="U476" s="42"/>
      <c r="V476" s="42"/>
      <c r="W476" s="42"/>
      <c r="X476" s="42"/>
      <c r="Y476" s="42"/>
      <c r="Z476" s="42"/>
    </row>
    <row r="477" spans="1:26" ht="15.75" customHeight="1">
      <c r="A477" s="42"/>
      <c r="B477" s="64"/>
      <c r="C477" s="65"/>
      <c r="D477" s="66"/>
      <c r="E477" s="67"/>
      <c r="F477" s="42"/>
      <c r="G477" s="42"/>
      <c r="H477" s="42"/>
      <c r="I477" s="42"/>
      <c r="J477" s="42"/>
      <c r="K477" s="42"/>
      <c r="L477" s="42"/>
      <c r="M477" s="42"/>
      <c r="N477" s="42"/>
      <c r="O477" s="42"/>
      <c r="P477" s="42"/>
      <c r="Q477" s="42"/>
      <c r="R477" s="42"/>
      <c r="S477" s="42"/>
      <c r="T477" s="42"/>
      <c r="U477" s="42"/>
      <c r="V477" s="42"/>
      <c r="W477" s="42"/>
      <c r="X477" s="42"/>
      <c r="Y477" s="42"/>
      <c r="Z477" s="42"/>
    </row>
    <row r="478" spans="1:26" ht="15.75" customHeight="1">
      <c r="A478" s="42"/>
      <c r="B478" s="64"/>
      <c r="C478" s="65"/>
      <c r="D478" s="66"/>
      <c r="E478" s="67"/>
      <c r="F478" s="42"/>
      <c r="G478" s="42"/>
      <c r="H478" s="42"/>
      <c r="I478" s="42"/>
      <c r="J478" s="42"/>
      <c r="K478" s="42"/>
      <c r="L478" s="42"/>
      <c r="M478" s="42"/>
      <c r="N478" s="42"/>
      <c r="O478" s="42"/>
      <c r="P478" s="42"/>
      <c r="Q478" s="42"/>
      <c r="R478" s="42"/>
      <c r="S478" s="42"/>
      <c r="T478" s="42"/>
      <c r="U478" s="42"/>
      <c r="V478" s="42"/>
      <c r="W478" s="42"/>
      <c r="X478" s="42"/>
      <c r="Y478" s="42"/>
      <c r="Z478" s="42"/>
    </row>
    <row r="479" spans="1:26" ht="15.75" customHeight="1">
      <c r="A479" s="42"/>
      <c r="B479" s="64"/>
      <c r="C479" s="65"/>
      <c r="D479" s="66"/>
      <c r="E479" s="67"/>
      <c r="F479" s="42"/>
      <c r="G479" s="42"/>
      <c r="H479" s="42"/>
      <c r="I479" s="42"/>
      <c r="J479" s="42"/>
      <c r="K479" s="42"/>
      <c r="L479" s="42"/>
      <c r="M479" s="42"/>
      <c r="N479" s="42"/>
      <c r="O479" s="42"/>
      <c r="P479" s="42"/>
      <c r="Q479" s="42"/>
      <c r="R479" s="42"/>
      <c r="S479" s="42"/>
      <c r="T479" s="42"/>
      <c r="U479" s="42"/>
      <c r="V479" s="42"/>
      <c r="W479" s="42"/>
      <c r="X479" s="42"/>
      <c r="Y479" s="42"/>
      <c r="Z479" s="42"/>
    </row>
    <row r="480" spans="1:26" ht="15.75" customHeight="1">
      <c r="A480" s="42"/>
      <c r="B480" s="64"/>
      <c r="C480" s="65"/>
      <c r="D480" s="66"/>
      <c r="E480" s="67"/>
      <c r="F480" s="42"/>
      <c r="G480" s="42"/>
      <c r="H480" s="42"/>
      <c r="I480" s="42"/>
      <c r="J480" s="42"/>
      <c r="K480" s="42"/>
      <c r="L480" s="42"/>
      <c r="M480" s="42"/>
      <c r="N480" s="42"/>
      <c r="O480" s="42"/>
      <c r="P480" s="42"/>
      <c r="Q480" s="42"/>
      <c r="R480" s="42"/>
      <c r="S480" s="42"/>
      <c r="T480" s="42"/>
      <c r="U480" s="42"/>
      <c r="V480" s="42"/>
      <c r="W480" s="42"/>
      <c r="X480" s="42"/>
      <c r="Y480" s="42"/>
      <c r="Z480" s="42"/>
    </row>
    <row r="481" spans="1:26" ht="15.75" customHeight="1">
      <c r="A481" s="42"/>
      <c r="B481" s="64"/>
      <c r="C481" s="65"/>
      <c r="D481" s="66"/>
      <c r="E481" s="67"/>
      <c r="F481" s="42"/>
      <c r="G481" s="42"/>
      <c r="H481" s="42"/>
      <c r="I481" s="42"/>
      <c r="J481" s="42"/>
      <c r="K481" s="42"/>
      <c r="L481" s="42"/>
      <c r="M481" s="42"/>
      <c r="N481" s="42"/>
      <c r="O481" s="42"/>
      <c r="P481" s="42"/>
      <c r="Q481" s="42"/>
      <c r="R481" s="42"/>
      <c r="S481" s="42"/>
      <c r="T481" s="42"/>
      <c r="U481" s="42"/>
      <c r="V481" s="42"/>
      <c r="W481" s="42"/>
      <c r="X481" s="42"/>
      <c r="Y481" s="42"/>
      <c r="Z481" s="42"/>
    </row>
    <row r="482" spans="1:26" ht="15.75" customHeight="1">
      <c r="A482" s="42"/>
      <c r="B482" s="64"/>
      <c r="C482" s="65"/>
      <c r="D482" s="66"/>
      <c r="E482" s="67"/>
      <c r="F482" s="42"/>
      <c r="G482" s="42"/>
      <c r="H482" s="42"/>
      <c r="I482" s="42"/>
      <c r="J482" s="42"/>
      <c r="K482" s="42"/>
      <c r="L482" s="42"/>
      <c r="M482" s="42"/>
      <c r="N482" s="42"/>
      <c r="O482" s="42"/>
      <c r="P482" s="42"/>
      <c r="Q482" s="42"/>
      <c r="R482" s="42"/>
      <c r="S482" s="42"/>
      <c r="T482" s="42"/>
      <c r="U482" s="42"/>
      <c r="V482" s="42"/>
      <c r="W482" s="42"/>
      <c r="X482" s="42"/>
      <c r="Y482" s="42"/>
      <c r="Z482" s="42"/>
    </row>
    <row r="483" spans="1:26" ht="15.75" customHeight="1">
      <c r="A483" s="42"/>
      <c r="B483" s="64"/>
      <c r="C483" s="65"/>
      <c r="D483" s="66"/>
      <c r="E483" s="67"/>
      <c r="F483" s="42"/>
      <c r="G483" s="42"/>
      <c r="H483" s="42"/>
      <c r="I483" s="42"/>
      <c r="J483" s="42"/>
      <c r="K483" s="42"/>
      <c r="L483" s="42"/>
      <c r="M483" s="42"/>
      <c r="N483" s="42"/>
      <c r="O483" s="42"/>
      <c r="P483" s="42"/>
      <c r="Q483" s="42"/>
      <c r="R483" s="42"/>
      <c r="S483" s="42"/>
      <c r="T483" s="42"/>
      <c r="U483" s="42"/>
      <c r="V483" s="42"/>
      <c r="W483" s="42"/>
      <c r="X483" s="42"/>
      <c r="Y483" s="42"/>
      <c r="Z483" s="42"/>
    </row>
    <row r="484" spans="1:26" ht="15.75" customHeight="1">
      <c r="A484" s="42"/>
      <c r="B484" s="64"/>
      <c r="C484" s="65"/>
      <c r="D484" s="66"/>
      <c r="E484" s="67"/>
      <c r="F484" s="42"/>
      <c r="G484" s="42"/>
      <c r="H484" s="42"/>
      <c r="I484" s="42"/>
      <c r="J484" s="42"/>
      <c r="K484" s="42"/>
      <c r="L484" s="42"/>
      <c r="M484" s="42"/>
      <c r="N484" s="42"/>
      <c r="O484" s="42"/>
      <c r="P484" s="42"/>
      <c r="Q484" s="42"/>
      <c r="R484" s="42"/>
      <c r="S484" s="42"/>
      <c r="T484" s="42"/>
      <c r="U484" s="42"/>
      <c r="V484" s="42"/>
      <c r="W484" s="42"/>
      <c r="X484" s="42"/>
      <c r="Y484" s="42"/>
      <c r="Z484" s="42"/>
    </row>
    <row r="485" spans="1:26" ht="15.75" customHeight="1">
      <c r="A485" s="42"/>
      <c r="B485" s="64"/>
      <c r="C485" s="65"/>
      <c r="D485" s="66"/>
      <c r="E485" s="67"/>
      <c r="F485" s="42"/>
      <c r="G485" s="42"/>
      <c r="H485" s="42"/>
      <c r="I485" s="42"/>
      <c r="J485" s="42"/>
      <c r="K485" s="42"/>
      <c r="L485" s="42"/>
      <c r="M485" s="42"/>
      <c r="N485" s="42"/>
      <c r="O485" s="42"/>
      <c r="P485" s="42"/>
      <c r="Q485" s="42"/>
      <c r="R485" s="42"/>
      <c r="S485" s="42"/>
      <c r="T485" s="42"/>
      <c r="U485" s="42"/>
      <c r="V485" s="42"/>
      <c r="W485" s="42"/>
      <c r="X485" s="42"/>
      <c r="Y485" s="42"/>
      <c r="Z485" s="42"/>
    </row>
    <row r="486" spans="1:26" ht="15.75" customHeight="1">
      <c r="A486" s="42"/>
      <c r="B486" s="64"/>
      <c r="C486" s="65"/>
      <c r="D486" s="66"/>
      <c r="E486" s="67"/>
      <c r="F486" s="42"/>
      <c r="G486" s="42"/>
      <c r="H486" s="42"/>
      <c r="I486" s="42"/>
      <c r="J486" s="42"/>
      <c r="K486" s="42"/>
      <c r="L486" s="42"/>
      <c r="M486" s="42"/>
      <c r="N486" s="42"/>
      <c r="O486" s="42"/>
      <c r="P486" s="42"/>
      <c r="Q486" s="42"/>
      <c r="R486" s="42"/>
      <c r="S486" s="42"/>
      <c r="T486" s="42"/>
      <c r="U486" s="42"/>
      <c r="V486" s="42"/>
      <c r="W486" s="42"/>
      <c r="X486" s="42"/>
      <c r="Y486" s="42"/>
      <c r="Z486" s="42"/>
    </row>
    <row r="487" spans="1:26" ht="15.75" customHeight="1">
      <c r="A487" s="42"/>
      <c r="B487" s="64"/>
      <c r="C487" s="65"/>
      <c r="D487" s="66"/>
      <c r="E487" s="67"/>
      <c r="F487" s="42"/>
      <c r="G487" s="42"/>
      <c r="H487" s="42"/>
      <c r="I487" s="42"/>
      <c r="J487" s="42"/>
      <c r="K487" s="42"/>
      <c r="L487" s="42"/>
      <c r="M487" s="42"/>
      <c r="N487" s="42"/>
      <c r="O487" s="42"/>
      <c r="P487" s="42"/>
      <c r="Q487" s="42"/>
      <c r="R487" s="42"/>
      <c r="S487" s="42"/>
      <c r="T487" s="42"/>
      <c r="U487" s="42"/>
      <c r="V487" s="42"/>
      <c r="W487" s="42"/>
      <c r="X487" s="42"/>
      <c r="Y487" s="42"/>
      <c r="Z487" s="42"/>
    </row>
    <row r="488" spans="1:26" ht="15.75" customHeight="1">
      <c r="A488" s="42"/>
      <c r="B488" s="64"/>
      <c r="C488" s="65"/>
      <c r="D488" s="66"/>
      <c r="E488" s="67"/>
      <c r="F488" s="42"/>
      <c r="G488" s="42"/>
      <c r="H488" s="42"/>
      <c r="I488" s="42"/>
      <c r="J488" s="42"/>
      <c r="K488" s="42"/>
      <c r="L488" s="42"/>
      <c r="M488" s="42"/>
      <c r="N488" s="42"/>
      <c r="O488" s="42"/>
      <c r="P488" s="42"/>
      <c r="Q488" s="42"/>
      <c r="R488" s="42"/>
      <c r="S488" s="42"/>
      <c r="T488" s="42"/>
      <c r="U488" s="42"/>
      <c r="V488" s="42"/>
      <c r="W488" s="42"/>
      <c r="X488" s="42"/>
      <c r="Y488" s="42"/>
      <c r="Z488" s="42"/>
    </row>
    <row r="489" spans="1:26" ht="15.75" customHeight="1">
      <c r="A489" s="42"/>
      <c r="B489" s="64"/>
      <c r="C489" s="65"/>
      <c r="D489" s="66"/>
      <c r="E489" s="67"/>
      <c r="F489" s="42"/>
      <c r="G489" s="42"/>
      <c r="H489" s="42"/>
      <c r="I489" s="42"/>
      <c r="J489" s="42"/>
      <c r="K489" s="42"/>
      <c r="L489" s="42"/>
      <c r="M489" s="42"/>
      <c r="N489" s="42"/>
      <c r="O489" s="42"/>
      <c r="P489" s="42"/>
      <c r="Q489" s="42"/>
      <c r="R489" s="42"/>
      <c r="S489" s="42"/>
      <c r="T489" s="42"/>
      <c r="U489" s="42"/>
      <c r="V489" s="42"/>
      <c r="W489" s="42"/>
      <c r="X489" s="42"/>
      <c r="Y489" s="42"/>
      <c r="Z489" s="42"/>
    </row>
    <row r="490" spans="1:26" ht="15.75" customHeight="1">
      <c r="A490" s="42"/>
      <c r="B490" s="64"/>
      <c r="C490" s="65"/>
      <c r="D490" s="66"/>
      <c r="E490" s="67"/>
      <c r="F490" s="42"/>
      <c r="G490" s="42"/>
      <c r="H490" s="42"/>
      <c r="I490" s="42"/>
      <c r="J490" s="42"/>
      <c r="K490" s="42"/>
      <c r="L490" s="42"/>
      <c r="M490" s="42"/>
      <c r="N490" s="42"/>
      <c r="O490" s="42"/>
      <c r="P490" s="42"/>
      <c r="Q490" s="42"/>
      <c r="R490" s="42"/>
      <c r="S490" s="42"/>
      <c r="T490" s="42"/>
      <c r="U490" s="42"/>
      <c r="V490" s="42"/>
      <c r="W490" s="42"/>
      <c r="X490" s="42"/>
      <c r="Y490" s="42"/>
      <c r="Z490" s="42"/>
    </row>
    <row r="491" spans="1:26" ht="15.75" customHeight="1">
      <c r="A491" s="42"/>
      <c r="B491" s="64"/>
      <c r="C491" s="65"/>
      <c r="D491" s="66"/>
      <c r="E491" s="67"/>
      <c r="F491" s="42"/>
      <c r="G491" s="42"/>
      <c r="H491" s="42"/>
      <c r="I491" s="42"/>
      <c r="J491" s="42"/>
      <c r="K491" s="42"/>
      <c r="L491" s="42"/>
      <c r="M491" s="42"/>
      <c r="N491" s="42"/>
      <c r="O491" s="42"/>
      <c r="P491" s="42"/>
      <c r="Q491" s="42"/>
      <c r="R491" s="42"/>
      <c r="S491" s="42"/>
      <c r="T491" s="42"/>
      <c r="U491" s="42"/>
      <c r="V491" s="42"/>
      <c r="W491" s="42"/>
      <c r="X491" s="42"/>
      <c r="Y491" s="42"/>
      <c r="Z491" s="42"/>
    </row>
    <row r="492" spans="1:26" ht="15.75" customHeight="1">
      <c r="A492" s="42"/>
      <c r="B492" s="64"/>
      <c r="C492" s="65"/>
      <c r="D492" s="66"/>
      <c r="E492" s="67"/>
      <c r="F492" s="42"/>
      <c r="G492" s="42"/>
      <c r="H492" s="42"/>
      <c r="I492" s="42"/>
      <c r="J492" s="42"/>
      <c r="K492" s="42"/>
      <c r="L492" s="42"/>
      <c r="M492" s="42"/>
      <c r="N492" s="42"/>
      <c r="O492" s="42"/>
      <c r="P492" s="42"/>
      <c r="Q492" s="42"/>
      <c r="R492" s="42"/>
      <c r="S492" s="42"/>
      <c r="T492" s="42"/>
      <c r="U492" s="42"/>
      <c r="V492" s="42"/>
      <c r="W492" s="42"/>
      <c r="X492" s="42"/>
      <c r="Y492" s="42"/>
      <c r="Z492" s="42"/>
    </row>
    <row r="493" spans="1:26" ht="15.75" customHeight="1">
      <c r="A493" s="42"/>
      <c r="B493" s="64"/>
      <c r="C493" s="65"/>
      <c r="D493" s="66"/>
      <c r="E493" s="67"/>
      <c r="F493" s="42"/>
      <c r="G493" s="42"/>
      <c r="H493" s="42"/>
      <c r="I493" s="42"/>
      <c r="J493" s="42"/>
      <c r="K493" s="42"/>
      <c r="L493" s="42"/>
      <c r="M493" s="42"/>
      <c r="N493" s="42"/>
      <c r="O493" s="42"/>
      <c r="P493" s="42"/>
      <c r="Q493" s="42"/>
      <c r="R493" s="42"/>
      <c r="S493" s="42"/>
      <c r="T493" s="42"/>
      <c r="U493" s="42"/>
      <c r="V493" s="42"/>
      <c r="W493" s="42"/>
      <c r="X493" s="42"/>
      <c r="Y493" s="42"/>
      <c r="Z493" s="42"/>
    </row>
    <row r="494" spans="1:26" ht="15.75" customHeight="1">
      <c r="A494" s="42"/>
      <c r="B494" s="64"/>
      <c r="C494" s="65"/>
      <c r="D494" s="66"/>
      <c r="E494" s="67"/>
      <c r="F494" s="42"/>
      <c r="G494" s="42"/>
      <c r="H494" s="42"/>
      <c r="I494" s="42"/>
      <c r="J494" s="42"/>
      <c r="K494" s="42"/>
      <c r="L494" s="42"/>
      <c r="M494" s="42"/>
      <c r="N494" s="42"/>
      <c r="O494" s="42"/>
      <c r="P494" s="42"/>
      <c r="Q494" s="42"/>
      <c r="R494" s="42"/>
      <c r="S494" s="42"/>
      <c r="T494" s="42"/>
      <c r="U494" s="42"/>
      <c r="V494" s="42"/>
      <c r="W494" s="42"/>
      <c r="X494" s="42"/>
      <c r="Y494" s="42"/>
      <c r="Z494" s="42"/>
    </row>
    <row r="495" spans="1:26" ht="15.75" customHeight="1">
      <c r="A495" s="42"/>
      <c r="B495" s="64"/>
      <c r="C495" s="65"/>
      <c r="D495" s="66"/>
      <c r="E495" s="67"/>
      <c r="F495" s="42"/>
      <c r="G495" s="42"/>
      <c r="H495" s="42"/>
      <c r="I495" s="42"/>
      <c r="J495" s="42"/>
      <c r="K495" s="42"/>
      <c r="L495" s="42"/>
      <c r="M495" s="42"/>
      <c r="N495" s="42"/>
      <c r="O495" s="42"/>
      <c r="P495" s="42"/>
      <c r="Q495" s="42"/>
      <c r="R495" s="42"/>
      <c r="S495" s="42"/>
      <c r="T495" s="42"/>
      <c r="U495" s="42"/>
      <c r="V495" s="42"/>
      <c r="W495" s="42"/>
      <c r="X495" s="42"/>
      <c r="Y495" s="42"/>
      <c r="Z495" s="42"/>
    </row>
    <row r="496" spans="1:26" ht="15.75" customHeight="1">
      <c r="A496" s="42"/>
      <c r="B496" s="64"/>
      <c r="C496" s="65"/>
      <c r="D496" s="66"/>
      <c r="E496" s="67"/>
      <c r="F496" s="42"/>
      <c r="G496" s="42"/>
      <c r="H496" s="42"/>
      <c r="I496" s="42"/>
      <c r="J496" s="42"/>
      <c r="K496" s="42"/>
      <c r="L496" s="42"/>
      <c r="M496" s="42"/>
      <c r="N496" s="42"/>
      <c r="O496" s="42"/>
      <c r="P496" s="42"/>
      <c r="Q496" s="42"/>
      <c r="R496" s="42"/>
      <c r="S496" s="42"/>
      <c r="T496" s="42"/>
      <c r="U496" s="42"/>
      <c r="V496" s="42"/>
      <c r="W496" s="42"/>
      <c r="X496" s="42"/>
      <c r="Y496" s="42"/>
      <c r="Z496" s="42"/>
    </row>
    <row r="497" spans="1:26" ht="15.75" customHeight="1">
      <c r="A497" s="42"/>
      <c r="B497" s="64"/>
      <c r="C497" s="65"/>
      <c r="D497" s="66"/>
      <c r="E497" s="67"/>
      <c r="F497" s="42"/>
      <c r="G497" s="42"/>
      <c r="H497" s="42"/>
      <c r="I497" s="42"/>
      <c r="J497" s="42"/>
      <c r="K497" s="42"/>
      <c r="L497" s="42"/>
      <c r="M497" s="42"/>
      <c r="N497" s="42"/>
      <c r="O497" s="42"/>
      <c r="P497" s="42"/>
      <c r="Q497" s="42"/>
      <c r="R497" s="42"/>
      <c r="S497" s="42"/>
      <c r="T497" s="42"/>
      <c r="U497" s="42"/>
      <c r="V497" s="42"/>
      <c r="W497" s="42"/>
      <c r="X497" s="42"/>
      <c r="Y497" s="42"/>
      <c r="Z497" s="42"/>
    </row>
    <row r="498" spans="1:26" ht="15.75" customHeight="1"/>
    <row r="499" spans="1:26" ht="15.75" customHeight="1"/>
    <row r="500" spans="1:26" ht="15.75" customHeight="1"/>
    <row r="501" spans="1:26" ht="15.75" customHeight="1"/>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InputMessage="1" showErrorMessage="1" prompt="Erro - Escolha o gênero na lista (M ou F)" sqref="E2:E28 E30:E50 E54 E56:E98 E101:E102" xr:uid="{00000000-0002-0000-0100-000000000000}">
      <formula1>"M,F"</formula1>
    </dataValidation>
  </dataValidations>
  <pageMargins left="0.511811024" right="0.511811024" top="0.78740157499999996" bottom="0.78740157499999996" header="0" footer="0"/>
  <pageSetup paperSize="9" scale="9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Geral!$A$69:$A$79</xm:f>
          </x14:formula1>
          <xm:sqref>F29 F94 F96:F101 F104:F297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L4" sqref="L4"/>
    </sheetView>
  </sheetViews>
  <sheetFormatPr defaultColWidth="11.25" defaultRowHeight="15" customHeight="1"/>
  <cols>
    <col min="1" max="1" width="12.125" customWidth="1"/>
    <col min="2" max="2" width="12.375" customWidth="1"/>
    <col min="3" max="4" width="14.375" customWidth="1"/>
    <col min="5" max="5" width="15.5" customWidth="1"/>
    <col min="6" max="6" width="10.125" customWidth="1"/>
    <col min="7" max="7" width="37.75" customWidth="1"/>
    <col min="8" max="8" width="17.875" customWidth="1"/>
    <col min="9" max="9" width="9.5" customWidth="1"/>
    <col min="10" max="10" width="10.375" hidden="1" customWidth="1"/>
    <col min="11" max="11" width="13.25" customWidth="1"/>
    <col min="12" max="12" width="18" customWidth="1"/>
    <col min="13" max="13" width="5.875" customWidth="1"/>
    <col min="14" max="15" width="52.5" customWidth="1"/>
    <col min="16" max="16" width="15.125" customWidth="1"/>
    <col min="17" max="17" width="13.25" customWidth="1"/>
    <col min="18" max="18" width="15.125" customWidth="1"/>
    <col min="19" max="19" width="11" customWidth="1"/>
    <col min="20" max="20" width="8.5" customWidth="1"/>
    <col min="21" max="21" width="10.375" customWidth="1"/>
    <col min="22" max="22" width="17.875" customWidth="1"/>
    <col min="23" max="23" width="9.875" customWidth="1"/>
    <col min="24" max="26" width="9.5" customWidth="1"/>
  </cols>
  <sheetData>
    <row r="1" spans="1:26" ht="19.5" customHeight="1" thickBot="1">
      <c r="A1" s="68" t="s">
        <v>77</v>
      </c>
      <c r="B1" s="69" t="s">
        <v>78</v>
      </c>
      <c r="C1" s="70" t="s">
        <v>76</v>
      </c>
      <c r="D1" s="71"/>
      <c r="E1" s="72" t="s">
        <v>74</v>
      </c>
      <c r="F1" s="73" t="s">
        <v>79</v>
      </c>
      <c r="G1" s="74" t="s">
        <v>73</v>
      </c>
      <c r="H1" s="71"/>
      <c r="I1" s="71"/>
      <c r="J1" s="71" t="s">
        <v>28</v>
      </c>
      <c r="K1" s="73" t="s">
        <v>80</v>
      </c>
      <c r="L1" s="71" t="s">
        <v>81</v>
      </c>
      <c r="M1" s="71"/>
      <c r="N1" s="71" t="s">
        <v>82</v>
      </c>
      <c r="O1" s="75" t="s">
        <v>83</v>
      </c>
      <c r="P1" s="76" t="s">
        <v>84</v>
      </c>
      <c r="Q1" s="76" t="s">
        <v>85</v>
      </c>
      <c r="R1" s="76" t="s">
        <v>86</v>
      </c>
      <c r="S1" s="75" t="s">
        <v>87</v>
      </c>
      <c r="T1" s="75" t="s">
        <v>88</v>
      </c>
      <c r="U1" s="75" t="s">
        <v>89</v>
      </c>
      <c r="V1" s="77" t="s">
        <v>90</v>
      </c>
      <c r="W1" s="78"/>
      <c r="X1" s="32"/>
      <c r="Y1" s="32"/>
      <c r="Z1" s="32"/>
    </row>
    <row r="2" spans="1:26" ht="19.5" customHeight="1" thickBot="1">
      <c r="A2" s="204">
        <f ca="1">SUM(K2:K4)</f>
        <v>0</v>
      </c>
      <c r="B2" s="192">
        <v>1</v>
      </c>
      <c r="C2" s="195" t="str">
        <f>IF($D3="","",IF(IFERROR(VLOOKUP($D3,Atletas!$B$2:$F$98,5,FALSE),"") ="","CLUBE",VLOOKUP($D3,Atletas!$B$2:$F$98,5,FALSE)))</f>
        <v/>
      </c>
      <c r="D2" s="79"/>
      <c r="E2" s="198" t="str">
        <f>IF($D3="","",IF(IFERROR(VLOOKUP($D3,Atletas!$B$2:$F$98,3,FALSE),"") ="","DD/MM/AAAA",VLOOKUP($D3,Atletas!$B$2:$F$98,3,FALSE)))</f>
        <v/>
      </c>
      <c r="F2" s="201" t="str">
        <f>IF($D3="","",IF(IFERROR(VLOOKUP($D3,Atletas!$B$2:$F$98,4,FALSE),"") ="","Gênero",VLOOKUP($D3,Atletas!$B$2:$F$98,4,FALSE)))</f>
        <v/>
      </c>
      <c r="G2" s="216" t="str">
        <f>IF($D3="","",IF(IFERROR(VLOOKUP($D3,Atletas!$B$2:$F$98,2,FALSE),"") ="","Cadastro não encontrado. Digite os dados.",VLOOKUP($D3,Atletas!$B$2:$F$98,2,FALSE)))</f>
        <v/>
      </c>
      <c r="H2" s="80"/>
      <c r="I2" s="81" t="str">
        <f ca="1">IF(H2="","",IF(VLOOKUP(H2,Geral!$B$13:$D$34,3,FALSE)="&lt;=",IF(YEAR(NOW())-YEAR(E2)&gt;VLOOKUP(H2,Geral!$B$13:$C$34,2,FALSE),"ý","þ"),IF(VLOOKUP(H2,Geral!$B$13:$D$34,3,FALSE)="&gt;=",IF(YEAR(NOW())-YEAR(E2)&lt;VLOOKUP(H2,Geral!$B$13:$C$34,2,FALSE),"ý","þ"))))</f>
        <v/>
      </c>
      <c r="J2" s="203" t="s">
        <v>91</v>
      </c>
      <c r="K2" s="82">
        <f ca="1">SUM(IF(J2="Sim",IF(H2="",0,IF(OR(C2 = "Independente"),0,IF(YEAR(NOW())-YEAR(E2) &lt; 19,Geral!$I$17,Geral!$H$17))),0),IF(H2="",0,IF(AND(C2="Independente",YEAR(NOW())-YEAR(E2) &lt; 18),Geral!K13,IF(AND(C2="Independente",YEAR(NOW())-YEAR(E2) &gt; 18),Geral!J13,IF(OR(H2 = "SFPrincipal",H2 = "SMPrincipal"),Geral!$H$13,IF(YEAR(NOW())-YEAR(E2) &lt; 18,Geral!$I$13,Geral!$H$13))))))</f>
        <v>0</v>
      </c>
      <c r="L2" s="207"/>
      <c r="M2" s="208"/>
      <c r="N2" s="209"/>
      <c r="O2" s="83" t="str">
        <f>G2</f>
        <v/>
      </c>
      <c r="P2" s="84">
        <f>D3</f>
        <v>0</v>
      </c>
      <c r="Q2" s="85">
        <f t="shared" ref="Q2:Q256" si="0">H2</f>
        <v>0</v>
      </c>
      <c r="R2" s="85"/>
      <c r="S2" s="86" t="str">
        <f t="shared" ref="S2:T2" si="1">E2</f>
        <v/>
      </c>
      <c r="T2" s="85" t="str">
        <f t="shared" si="1"/>
        <v/>
      </c>
      <c r="U2" s="87">
        <f t="shared" ref="U2:U4" ca="1" si="2">K2</f>
        <v>0</v>
      </c>
      <c r="V2" s="88" t="str">
        <f>C2</f>
        <v/>
      </c>
      <c r="W2" s="10"/>
      <c r="X2" s="5"/>
      <c r="Y2" s="5"/>
      <c r="Z2" s="5"/>
    </row>
    <row r="3" spans="1:26" ht="19.5" customHeight="1" thickBot="1">
      <c r="A3" s="205"/>
      <c r="B3" s="193"/>
      <c r="C3" s="196"/>
      <c r="D3" s="148"/>
      <c r="E3" s="199"/>
      <c r="F3" s="193"/>
      <c r="G3" s="217"/>
      <c r="H3" s="90"/>
      <c r="I3" s="91" t="str">
        <f ca="1">IF(H3="","",IF(VLOOKUP(H3,Geral!$B$35:$D$56,3,FALSE)="&lt;=",IF(YEAR(NOW())-YEAR(E2)&gt;VLOOKUP(H3,Geral!$B$35:$C$56,2,FALSE),"ý","þ"),IF(VLOOKUP(H3,Geral!$B$35:$D$56,3,FALSE)="&gt;=",IF(YEAR(NOW())-YEAR(E2)&lt;VLOOKUP(H3,Geral!$B$35:$C$56,2,FALSE),"ý","þ"))))</f>
        <v/>
      </c>
      <c r="J3" s="193"/>
      <c r="K3" s="92">
        <f ca="1">IF(H3="",0,IF(AND(C2="Independente",YEAR(NOW())-YEAR(E2)&lt;18),Geral!K15,IF(AND(C2="Independente",YEAR(NOW())-YEAR(E2)&gt;18),Geral!J15,IF(OR(H3=Geral!$A$43,H3=Geral!$A$44),Geral!$H$15,IF(YEAR(NOW())-YEAR(E2)&lt;19,Geral!$I$15,Geral!$H$15)))))</f>
        <v>0</v>
      </c>
      <c r="L3" s="89"/>
      <c r="M3" s="91" t="str">
        <f ca="1">IF(L3="","",IF(VLOOKUP($H3,Geral!$B$36:$D$56,3,FALSE)="&lt;=",IF(YEAR(NOW())-YEAR(VLOOKUP(L3,Atletas!$B$2:$D$98,3,FALSE))&gt;VLOOKUP($H3,Geral!$B$36:$C$56,2,FALSE),"ý","þ"),IF(VLOOKUP($H3,Geral!$B$36:$D$56,3,FALSE)="&gt;=",IF(YEAR(NOW())-YEAR(VLOOKUP(L3,Atletas!$B$2:$D$98,3,FALSE))&lt;VLOOKUP($H3,Geral!$B$36:$C$56,2,FALSE),"ý","þ"))))</f>
        <v/>
      </c>
      <c r="N3" s="93" t="str">
        <f>IF($L3="","",IF(IFERROR(VLOOKUP($L3,Atletas!$B$2:$F$98,2,FALSE),"") ="","Cadastro não encontrado. Digite os dados.",VLOOKUP($L3,Atletas!$B$2:$F$98,2,FALSE)))</f>
        <v/>
      </c>
      <c r="O3" s="94" t="str">
        <f>G2</f>
        <v/>
      </c>
      <c r="P3" s="95">
        <f>D3</f>
        <v>0</v>
      </c>
      <c r="Q3" s="96">
        <f t="shared" si="0"/>
        <v>0</v>
      </c>
      <c r="R3" s="95">
        <f t="shared" ref="R3:R4" si="3">L3</f>
        <v>0</v>
      </c>
      <c r="S3" s="97" t="str">
        <f t="shared" ref="S3:T3" si="4">E2</f>
        <v/>
      </c>
      <c r="T3" s="96" t="str">
        <f t="shared" si="4"/>
        <v/>
      </c>
      <c r="U3" s="87">
        <f t="shared" ca="1" si="2"/>
        <v>0</v>
      </c>
      <c r="V3" s="98" t="str">
        <f>C2</f>
        <v/>
      </c>
      <c r="W3" s="10"/>
      <c r="X3" s="5"/>
      <c r="Y3" s="5"/>
      <c r="Z3" s="5"/>
    </row>
    <row r="4" spans="1:26" ht="19.5" customHeight="1" thickBot="1">
      <c r="A4" s="206"/>
      <c r="B4" s="194"/>
      <c r="C4" s="197"/>
      <c r="D4" s="99"/>
      <c r="E4" s="200"/>
      <c r="F4" s="194"/>
      <c r="G4" s="218"/>
      <c r="H4" s="100"/>
      <c r="I4" s="101" t="str">
        <f ca="1">IF(H4="","",IF(VLOOKUP(H4,Geral!$B$57:$D$67,3,FALSE)="&lt;=",IF(YEAR(NOW())-YEAR(E2)&gt;VLOOKUP(H4,Geral!$B$57:$C$67,2,FALSE),"ý","þ"),IF(VLOOKUP(H4,Geral!$B$57:$D$67,3,FALSE)="&gt;=",IF(YEAR(NOW())-YEAR(E2)&lt;VLOOKUP(H4,Geral!$B$57:$C$67,2,FALSE),"ý","þ"))))</f>
        <v/>
      </c>
      <c r="J4" s="194"/>
      <c r="K4" s="102">
        <f ca="1">IF(H4="",0,IF(AND(C2="Independente",YEAR(NOW())-YEAR(E2)&lt;18),Geral!K15,IF(AND(C2="Independente",YEAR(NOW())-YEAR(E2)&gt;18),Geral!J15,IF(OR(H4=Geral!$A$43,H4=Geral!$A$44),Geral!$H$15,IF(YEAR(NOW())-YEAR(E2)&lt;19,Geral!$I$15,Geral!$H$15)))))</f>
        <v>0</v>
      </c>
      <c r="L4" s="148"/>
      <c r="M4" s="91" t="str">
        <f ca="1">IF(L4="","",IF(VLOOKUP($H4,Geral!$B$58:$D$67,3,FALSE)="&lt;=",IF(YEAR(NOW())-YEAR(VLOOKUP(L4,Atletas!$B$2:$D$98,3,FALSE))&gt;VLOOKUP($H4,Geral!$B$58:$C$67,2,FALSE),"ý","þ"),IF(VLOOKUP($H4,Geral!$B$58:$D$67,3,FALSE)="&gt;=",IF(YEAR(NOW())-YEAR(VLOOKUP(L4,Atletas!$B$2:$D$98,3,FALSE))&lt;VLOOKUP($H4,Geral!$B$58:$C$67,2,FALSE),"ý","þ"))))</f>
        <v/>
      </c>
      <c r="N4" s="103" t="str">
        <f>IF($L4="","",IF(IFERROR(VLOOKUP($L4,Atletas!$B$2:$F$98,2,FALSE),"") ="","Cadastro não encontrado. Digite os dados.",VLOOKUP($L4,Atletas!$B$2:$F$98,2,FALSE)))</f>
        <v/>
      </c>
      <c r="O4" s="104" t="str">
        <f>G2</f>
        <v/>
      </c>
      <c r="P4" s="105">
        <f>D3</f>
        <v>0</v>
      </c>
      <c r="Q4" s="106">
        <f t="shared" si="0"/>
        <v>0</v>
      </c>
      <c r="R4" s="105">
        <f t="shared" si="3"/>
        <v>0</v>
      </c>
      <c r="S4" s="107" t="str">
        <f t="shared" ref="S4:T4" si="5">E2</f>
        <v/>
      </c>
      <c r="T4" s="106" t="str">
        <f t="shared" si="5"/>
        <v/>
      </c>
      <c r="U4" s="87">
        <f t="shared" ca="1" si="2"/>
        <v>0</v>
      </c>
      <c r="V4" s="108" t="str">
        <f>C2</f>
        <v/>
      </c>
      <c r="W4" s="10"/>
      <c r="X4" s="5"/>
      <c r="Y4" s="5"/>
      <c r="Z4" s="5"/>
    </row>
    <row r="5" spans="1:26" ht="19.5" customHeight="1" thickBot="1">
      <c r="A5" s="204">
        <f ca="1">SUM(K5:K7)</f>
        <v>0</v>
      </c>
      <c r="B5" s="192">
        <v>2</v>
      </c>
      <c r="C5" s="195" t="str">
        <f>IF($D6="","",IF(IFERROR(VLOOKUP($D6,Atletas!$B$2:$F$98,5,FALSE),"") ="","CLUBE",VLOOKUP($D6,Atletas!$B$2:$F$98,5,FALSE)))</f>
        <v/>
      </c>
      <c r="D5" s="79"/>
      <c r="E5" s="198" t="str">
        <f>IF($D6="","",IF(IFERROR(VLOOKUP($D6,Atletas!$B$2:$F$98,3,FALSE),"") ="","DD/MM/AAAA",VLOOKUP($D6,Atletas!$B$2:$F$98,3,FALSE)))</f>
        <v/>
      </c>
      <c r="F5" s="201" t="str">
        <f>IF($D6="","",IF(IFERROR(VLOOKUP($D6,Atletas!$B$2:$F$98,4,FALSE),"") ="","Gênero",VLOOKUP($D6,Atletas!$B$2:$F$98,4,FALSE)))</f>
        <v/>
      </c>
      <c r="G5" s="202" t="str">
        <f>IF($D6="","",IF(IFERROR(VLOOKUP($D6,Atletas!$B$2:$F$98,2,FALSE),"") ="","Cadastro não encontrado. Digite os dados.",VLOOKUP($D6,Atletas!$B$2:$F$98,2,FALSE)))</f>
        <v/>
      </c>
      <c r="H5" s="80"/>
      <c r="I5" s="81" t="str">
        <f ca="1">IF(H5="","",IF(VLOOKUP(H5,Geral!$B$13:$D$34,3,FALSE)="&lt;=",IF(YEAR(NOW())-YEAR(E5)&gt;VLOOKUP(H5,Geral!$B$13:$C$34,2,FALSE),"ý","þ"),IF(VLOOKUP(H5,Geral!$B$13:$D$34,3,FALSE)="&gt;=",IF(YEAR(NOW())-YEAR(E5)&lt;VLOOKUP(H5,Geral!$B$13:$C$34,2,FALSE),"ý","þ"))))</f>
        <v/>
      </c>
      <c r="J5" s="203" t="s">
        <v>91</v>
      </c>
      <c r="K5" s="82">
        <f ca="1">SUM(IF(J5="Sim",IF(H5="",0,IF(OR(C5 = "Independente"),0,IF(YEAR(NOW())-YEAR(E5) &lt; 19,Geral!$I$17,Geral!$H$17))),0),IF(H5="",0,IF(AND(C5="Independente",YEAR(NOW())-YEAR(E5) &lt; 18),Geral!K16,IF(AND(C5="Independente",YEAR(NOW())-YEAR(E5) &gt; 18),Geral!J16,IF(OR(H5 = "SFPrincipal",H5 = "SMPrincipal"),Geral!$H$13,IF(YEAR(NOW())-YEAR(E5) &lt; 18,Geral!$I$13,Geral!$H$13))))))</f>
        <v>0</v>
      </c>
      <c r="L5" s="214"/>
      <c r="M5" s="169"/>
      <c r="N5" s="215"/>
      <c r="O5" s="83" t="str">
        <f>G5</f>
        <v/>
      </c>
      <c r="P5" s="84">
        <f>D6</f>
        <v>0</v>
      </c>
      <c r="Q5" s="85">
        <f t="shared" si="0"/>
        <v>0</v>
      </c>
      <c r="R5" s="85"/>
      <c r="S5" s="86" t="str">
        <f t="shared" ref="S5:T5" si="6">E5</f>
        <v/>
      </c>
      <c r="T5" s="85" t="str">
        <f t="shared" si="6"/>
        <v/>
      </c>
      <c r="U5" s="87">
        <f ca="1">A5</f>
        <v>0</v>
      </c>
      <c r="V5" s="88" t="str">
        <f>C5</f>
        <v/>
      </c>
      <c r="W5" s="10"/>
      <c r="X5" s="5"/>
      <c r="Y5" s="5"/>
      <c r="Z5" s="5"/>
    </row>
    <row r="6" spans="1:26" ht="19.5" customHeight="1">
      <c r="A6" s="205"/>
      <c r="B6" s="193"/>
      <c r="C6" s="196"/>
      <c r="D6" s="149"/>
      <c r="E6" s="199"/>
      <c r="F6" s="193"/>
      <c r="G6" s="193"/>
      <c r="H6" s="90"/>
      <c r="I6" s="91" t="str">
        <f ca="1">IF(H6="","",IF(VLOOKUP(H6,Geral!$B$35:$D$56,3,FALSE)="&lt;=",IF(YEAR(NOW())-YEAR(E5)&gt;VLOOKUP(H6,Geral!$B$35:$C$56,2,FALSE),"ý","þ"),IF(VLOOKUP(H6,Geral!$B$35:$D$56,3,FALSE)="&gt;=",IF(YEAR(NOW())-YEAR(E5)&lt;VLOOKUP(H6,Geral!$B$35:$C$56,2,FALSE),"ý","þ"))))</f>
        <v/>
      </c>
      <c r="J6" s="193"/>
      <c r="K6" s="92">
        <f ca="1">IF(H6="",0,IF(OR(H6 = Geral!$A$43,H6 = Geral!$A$44),Geral!$H$15,IF(YEAR(NOW())-YEAR(E5) &lt; 19,Geral!$I$15,Geral!$H$15)))</f>
        <v>0</v>
      </c>
      <c r="L6" s="89"/>
      <c r="M6" s="91" t="str">
        <f ca="1">IF(L6="","",IF(VLOOKUP($H6,Geral!$B$36:$D$56,3,FALSE)="&lt;=",IF(YEAR(NOW())-YEAR(VLOOKUP(L6,Atletas!$B$2:$D$198,3,FALSE))&gt;VLOOKUP($H6,Geral!$B$36:$C$56,2,FALSE),"ý","þ"),IF(VLOOKUP($H6,Geral!$B$36:$D$56,3,FALSE)="&gt;=",IF(YEAR(NOW())-YEAR(VLOOKUP(L6,Atletas!$B$2:$D$198,3,FALSE))&lt;VLOOKUP($H6,Geral!$B$36:$C$56,2,FALSE),"ý","þ"))))</f>
        <v/>
      </c>
      <c r="N6" s="93" t="str">
        <f>IF($L6="","",IF(IFERROR(VLOOKUP($L6,Atletas!$B$2:$F$198,2,FALSE),"") ="","Cadastro não encontrado. Digite os dados.",VLOOKUP($L6,Atletas!$B$2:$F$198,2,FALSE)))</f>
        <v/>
      </c>
      <c r="O6" s="94" t="str">
        <f>G5</f>
        <v/>
      </c>
      <c r="P6" s="95">
        <f>D6</f>
        <v>0</v>
      </c>
      <c r="Q6" s="96">
        <f t="shared" si="0"/>
        <v>0</v>
      </c>
      <c r="R6" s="95">
        <f t="shared" ref="R6:R7" si="7">L6</f>
        <v>0</v>
      </c>
      <c r="S6" s="97" t="str">
        <f t="shared" ref="S6:T6" si="8">E5</f>
        <v/>
      </c>
      <c r="T6" s="96" t="str">
        <f t="shared" si="8"/>
        <v/>
      </c>
      <c r="U6" s="110">
        <f ca="1">A5</f>
        <v>0</v>
      </c>
      <c r="V6" s="98" t="str">
        <f>C5</f>
        <v/>
      </c>
      <c r="W6" s="10"/>
      <c r="X6" s="5"/>
      <c r="Y6" s="5"/>
      <c r="Z6" s="5"/>
    </row>
    <row r="7" spans="1:26" ht="19.5" customHeight="1">
      <c r="A7" s="206"/>
      <c r="B7" s="194"/>
      <c r="C7" s="197"/>
      <c r="D7" s="99"/>
      <c r="E7" s="200"/>
      <c r="F7" s="194"/>
      <c r="G7" s="194"/>
      <c r="H7" s="100"/>
      <c r="I7" s="101" t="str">
        <f ca="1">IF(H7="","",IF(VLOOKUP(H7,Geral!$B$57:$D$67,3,FALSE)="&lt;=",IF(YEAR(NOW())-YEAR(E5)&gt;VLOOKUP(H7,Geral!$B$57:$C$67,2,FALSE),"ý","þ"),IF(VLOOKUP(H7,Geral!$B$57:$D$67,3,FALSE)="&gt;=",IF(YEAR(NOW())-YEAR(E5)&lt;VLOOKUP(H7,Geral!$B$57:$C$67,2,FALSE),"ý","þ"))))</f>
        <v/>
      </c>
      <c r="J7" s="194"/>
      <c r="K7" s="102">
        <f ca="1">IF(H7="",0,IF(OR(H7 = Geral!$A$43,H7 = Geral!$A$44),Geral!$H$15,IF(YEAR(NOW())-YEAR(E5) &lt; 19,Geral!$I$15,Geral!$H$15)))</f>
        <v>0</v>
      </c>
      <c r="L7" s="111"/>
      <c r="M7" s="91" t="str">
        <f ca="1">IF(L7="","",IF(VLOOKUP($H7,Geral!$B$58:$D$67,3,FALSE)="&lt;=",IF(YEAR(NOW())-YEAR(VLOOKUP(L7,Atletas!$B$2:$D$98,3,FALSE))&gt;VLOOKUP($H7,Geral!$B$58:$C$67,2,FALSE),"ý","þ"),IF(VLOOKUP($H7,Geral!$B$58:$D$67,3,FALSE)="&gt;=",IF(YEAR(NOW())-YEAR(VLOOKUP(L7,Atletas!$B$2:$D$98,3,FALSE))&lt;VLOOKUP($H7,Geral!$B$58:$C$67,2,FALSE),"ý","þ"))))</f>
        <v/>
      </c>
      <c r="N7" s="103" t="str">
        <f>IF($L7="","",IF(IFERROR(VLOOKUP($L7,Atletas!$B$2:$F$98,2,FALSE),"") ="","Cadastro não encontrado. Digite os dados.",VLOOKUP($L7,Atletas!$B$2:$F$98,2,FALSE)))</f>
        <v/>
      </c>
      <c r="O7" s="104" t="str">
        <f>G5</f>
        <v/>
      </c>
      <c r="P7" s="105">
        <f>D6</f>
        <v>0</v>
      </c>
      <c r="Q7" s="106">
        <f t="shared" si="0"/>
        <v>0</v>
      </c>
      <c r="R7" s="105">
        <f t="shared" si="7"/>
        <v>0</v>
      </c>
      <c r="S7" s="107" t="str">
        <f t="shared" ref="S7:T7" si="9">E5</f>
        <v/>
      </c>
      <c r="T7" s="106" t="str">
        <f t="shared" si="9"/>
        <v/>
      </c>
      <c r="U7" s="112">
        <f ca="1">A5</f>
        <v>0</v>
      </c>
      <c r="V7" s="108" t="str">
        <f>C5</f>
        <v/>
      </c>
      <c r="W7" s="10"/>
      <c r="X7" s="5"/>
      <c r="Y7" s="5"/>
      <c r="Z7" s="5"/>
    </row>
    <row r="8" spans="1:26" ht="19.5" customHeight="1">
      <c r="A8" s="204">
        <f ca="1">SUM(K8:K10)</f>
        <v>0</v>
      </c>
      <c r="B8" s="192">
        <v>3</v>
      </c>
      <c r="C8" s="195" t="str">
        <f>IF($D9="","",IF(IFERROR(VLOOKUP($D9,Atletas!$B$2:$F$98,5,FALSE),"") ="","CLUBE",VLOOKUP($D9,Atletas!$B$2:$F$98,5,FALSE)))</f>
        <v/>
      </c>
      <c r="D8" s="79"/>
      <c r="E8" s="198" t="str">
        <f>IF($D9="","",IF(IFERROR(VLOOKUP($D9,Atletas!$B$2:$F$98,3,FALSE),"") ="","DD/MM/AAAA",VLOOKUP($D9,Atletas!$B$2:$F$98,3,FALSE)))</f>
        <v/>
      </c>
      <c r="F8" s="201" t="str">
        <f>IF($D9="","",IF(IFERROR(VLOOKUP($D9,Atletas!$B$2:$F$98,4,FALSE),"") ="","Gênero",VLOOKUP($D9,Atletas!$B$2:$F$98,4,FALSE)))</f>
        <v/>
      </c>
      <c r="G8" s="202" t="str">
        <f>IF($D9="","",IF(IFERROR(VLOOKUP($D9,Atletas!$B$2:$F$98,2,FALSE),"") ="","Cadastro não encontrado. Digite os dados.",VLOOKUP($D9,Atletas!$B$2:$F$98,2,FALSE)))</f>
        <v/>
      </c>
      <c r="H8" s="80"/>
      <c r="I8" s="81" t="str">
        <f ca="1">IF(H8="","",IF(VLOOKUP(H8,Geral!$B$13:$D$34,3,FALSE)="&lt;=",IF(YEAR(NOW())-YEAR(E8)&gt;VLOOKUP(H8,Geral!$B$13:$C$34,2,FALSE),"ý","þ"),IF(VLOOKUP(H8,Geral!$B$13:$D$34,3,FALSE)="&gt;=",IF(YEAR(NOW())-YEAR(E8)&lt;VLOOKUP(H8,Geral!$B$13:$C$34,2,FALSE),"ý","þ"))))</f>
        <v/>
      </c>
      <c r="J8" s="203" t="s">
        <v>91</v>
      </c>
      <c r="K8" s="82">
        <f ca="1">SUM(IF(J8="Sim",IF(H8="",0,IF(OR(H8 = Geral!$A$43,H8 = Geral!$A$44),Geral!$H$13,IF(YEAR(NOW())-YEAR(E8) &lt; 19,Geral!$I$17,Geral!$H$17))),0),IF(H8="",0,IF(OR(H8 = Geral!$A$43,H8 = Geral!$A$44),Geral!$H$13,IF(YEAR(NOW())-YEAR(E8) &lt; 18,Geral!$I$13,Geral!$H$13))))</f>
        <v>0</v>
      </c>
      <c r="L8" s="207"/>
      <c r="M8" s="208"/>
      <c r="N8" s="209"/>
      <c r="O8" s="83" t="str">
        <f>G8</f>
        <v/>
      </c>
      <c r="P8" s="84">
        <f>D9</f>
        <v>0</v>
      </c>
      <c r="Q8" s="85">
        <f t="shared" si="0"/>
        <v>0</v>
      </c>
      <c r="R8" s="85"/>
      <c r="S8" s="86" t="str">
        <f t="shared" ref="S8:T8" si="10">E8</f>
        <v/>
      </c>
      <c r="T8" s="85" t="str">
        <f t="shared" si="10"/>
        <v/>
      </c>
      <c r="U8" s="87">
        <f ca="1">A8</f>
        <v>0</v>
      </c>
      <c r="V8" s="88" t="str">
        <f>C8</f>
        <v/>
      </c>
      <c r="W8" s="10"/>
      <c r="X8" s="5"/>
      <c r="Y8" s="5"/>
      <c r="Z8" s="5"/>
    </row>
    <row r="9" spans="1:26" ht="19.5" customHeight="1">
      <c r="A9" s="205"/>
      <c r="B9" s="193"/>
      <c r="C9" s="196"/>
      <c r="D9" s="111"/>
      <c r="E9" s="199"/>
      <c r="F9" s="193"/>
      <c r="G9" s="193"/>
      <c r="H9" s="90"/>
      <c r="I9" s="91" t="str">
        <f ca="1">IF(H9="","",IF(VLOOKUP(H9,Geral!$B$35:$D$56,3,FALSE)="&lt;=",IF(YEAR(NOW())-YEAR(E8)&gt;VLOOKUP(H9,Geral!$B$35:$C$56,2,FALSE),"ý","þ"),IF(VLOOKUP(H9,Geral!$B$35:$D$56,3,FALSE)="&gt;=",IF(YEAR(NOW())-YEAR(E8)&lt;VLOOKUP(H9,Geral!$B$35:$C$56,2,FALSE),"ý","þ"))))</f>
        <v/>
      </c>
      <c r="J9" s="193"/>
      <c r="K9" s="92">
        <f ca="1">IF(H9="",0,IF(OR(H9 = Geral!$A$43,H9 = Geral!$A$44),Geral!$H$15,IF(YEAR(NOW())-YEAR(E8) &lt; 19,Geral!$I$15,Geral!$H$15)))</f>
        <v>0</v>
      </c>
      <c r="L9" s="89"/>
      <c r="M9" s="91" t="str">
        <f ca="1">IF(L9="","",IF(VLOOKUP($H9,Geral!$B$36:$D$56,3,FALSE)="&lt;=",IF(YEAR(NOW())-YEAR(VLOOKUP(L9,Atletas!$B$2:$D$98,3,FALSE))&gt;VLOOKUP($H9,Geral!$B$36:$C$56,2,FALSE),"ý","þ"),IF(VLOOKUP($H9,Geral!$B$36:$D$56,3,FALSE)="&gt;=",IF(YEAR(NOW())-YEAR(VLOOKUP(L9,Atletas!$B$2:$D$98,3,FALSE))&lt;VLOOKUP($H9,Geral!$B$36:$C$56,2,FALSE),"ý","þ"))))</f>
        <v/>
      </c>
      <c r="N9" s="93" t="str">
        <f>IF($L9="","",IF(IFERROR(VLOOKUP($L9,Atletas!$B$2:$F$98,2,FALSE),"") ="","Cadastro não encontrado. Digite os dados.",VLOOKUP($L9,Atletas!$B$2:$F$98,2,FALSE)))</f>
        <v/>
      </c>
      <c r="O9" s="94" t="str">
        <f>G8</f>
        <v/>
      </c>
      <c r="P9" s="95">
        <f>D9</f>
        <v>0</v>
      </c>
      <c r="Q9" s="96">
        <f t="shared" si="0"/>
        <v>0</v>
      </c>
      <c r="R9" s="95">
        <f t="shared" ref="R9:R10" si="11">L9</f>
        <v>0</v>
      </c>
      <c r="S9" s="97" t="str">
        <f t="shared" ref="S9:T9" si="12">E8</f>
        <v/>
      </c>
      <c r="T9" s="96" t="str">
        <f t="shared" si="12"/>
        <v/>
      </c>
      <c r="U9" s="110">
        <f ca="1">A8</f>
        <v>0</v>
      </c>
      <c r="V9" s="98" t="str">
        <f>C8</f>
        <v/>
      </c>
      <c r="W9" s="10"/>
      <c r="X9" s="5"/>
      <c r="Y9" s="5"/>
      <c r="Z9" s="5"/>
    </row>
    <row r="10" spans="1:26" ht="19.5" customHeight="1">
      <c r="A10" s="206"/>
      <c r="B10" s="194"/>
      <c r="C10" s="197"/>
      <c r="D10" s="99"/>
      <c r="E10" s="200"/>
      <c r="F10" s="194"/>
      <c r="G10" s="194"/>
      <c r="H10" s="100"/>
      <c r="I10" s="101" t="str">
        <f ca="1">IF(H10="","",IF(VLOOKUP(H10,Geral!$B$57:$D$67,3,FALSE)="&lt;=",IF(YEAR(NOW())-YEAR(E8)&gt;VLOOKUP(H10,Geral!$B$57:$C$67,2,FALSE),"ý","þ"),IF(VLOOKUP(H10,Geral!$B$57:$D$67,3,FALSE)="&gt;=",IF(YEAR(NOW())-YEAR(E8)&lt;VLOOKUP(H10,Geral!$B$57:$C$67,2,FALSE),"ý","þ"))))</f>
        <v/>
      </c>
      <c r="J10" s="194"/>
      <c r="K10" s="102">
        <f ca="1">IF(H10="",0,IF(OR(H10 = Geral!$A$43,H10 = Geral!$A$44),Geral!$H$15,IF(YEAR(NOW())-YEAR(E8) &lt; 19,Geral!$I$15,Geral!$H$15)))</f>
        <v>0</v>
      </c>
      <c r="L10" s="89"/>
      <c r="M10" s="91" t="str">
        <f ca="1">IF(L10="","",IF(VLOOKUP($H10,Geral!$B$58:$D$67,3,FALSE)="&lt;=",IF(YEAR(NOW())-YEAR(VLOOKUP(L10,Atletas!$B$2:$D$98,3,FALSE))&gt;VLOOKUP($H10,Geral!$B$58:$C$67,2,FALSE),"ý","þ"),IF(VLOOKUP($H10,Geral!$B$58:$D$67,3,FALSE)="&gt;=",IF(YEAR(NOW())-YEAR(VLOOKUP(L10,Atletas!$B$2:$D$98,3,FALSE))&lt;VLOOKUP($H10,Geral!$B$58:$C$67,2,FALSE),"ý","þ"))))</f>
        <v/>
      </c>
      <c r="N10" s="103" t="str">
        <f>IF($L10="","",IF(IFERROR(VLOOKUP($L10,Atletas!$B$2:$F$98,2,FALSE),"") ="","Cadastro não encontrado. Digite os dados.",VLOOKUP($L10,Atletas!$B$2:$F$98,2,FALSE)))</f>
        <v/>
      </c>
      <c r="O10" s="104" t="str">
        <f>G8</f>
        <v/>
      </c>
      <c r="P10" s="105">
        <f>D9</f>
        <v>0</v>
      </c>
      <c r="Q10" s="106">
        <f t="shared" si="0"/>
        <v>0</v>
      </c>
      <c r="R10" s="105">
        <f t="shared" si="11"/>
        <v>0</v>
      </c>
      <c r="S10" s="107" t="str">
        <f t="shared" ref="S10:T10" si="13">E8</f>
        <v/>
      </c>
      <c r="T10" s="106" t="str">
        <f t="shared" si="13"/>
        <v/>
      </c>
      <c r="U10" s="112">
        <f ca="1">A8</f>
        <v>0</v>
      </c>
      <c r="V10" s="108" t="str">
        <f>C8</f>
        <v/>
      </c>
      <c r="W10" s="10"/>
      <c r="X10" s="5"/>
      <c r="Y10" s="5"/>
      <c r="Z10" s="5"/>
    </row>
    <row r="11" spans="1:26" ht="19.5" customHeight="1">
      <c r="A11" s="204">
        <f ca="1">SUM(K11:K13)</f>
        <v>0</v>
      </c>
      <c r="B11" s="192">
        <v>4</v>
      </c>
      <c r="C11" s="195" t="str">
        <f>IF($D12="","",IF(IFERROR(VLOOKUP($D12,Atletas!$B$2:$F$98,5,FALSE),"") ="","CLUBE",VLOOKUP($D12,Atletas!$B$2:$F$98,5,FALSE)))</f>
        <v/>
      </c>
      <c r="D11" s="79"/>
      <c r="E11" s="198" t="str">
        <f>IF($D12="","",IF(IFERROR(VLOOKUP($D12,Atletas!$B$2:$F$98,3,FALSE),"") ="","DD/MM/AAAA",VLOOKUP($D12,Atletas!$B$2:$F$98,3,FALSE)))</f>
        <v/>
      </c>
      <c r="F11" s="201" t="str">
        <f>IF($D12="","",IF(IFERROR(VLOOKUP($D12,Atletas!$B$2:$F$98,4,FALSE),"") ="","Gênero",VLOOKUP($D12,Atletas!$B$2:$F$98,4,FALSE)))</f>
        <v/>
      </c>
      <c r="G11" s="202" t="str">
        <f>IF($D12="","",IF(IFERROR(VLOOKUP($D12,Atletas!$B$2:$F$98,2,FALSE),"") ="","Cadastro não encontrado. Digite os dados.",VLOOKUP($D12,Atletas!$B$2:$F$98,2,FALSE)))</f>
        <v/>
      </c>
      <c r="H11" s="80"/>
      <c r="I11" s="81" t="str">
        <f ca="1">IF(H11="","",IF(VLOOKUP(H11,Geral!$B$13:$D$34,3,FALSE)="&lt;=",IF(YEAR(NOW())-YEAR(E11)&gt;VLOOKUP(H11,Geral!$B$13:$C$34,2,FALSE),"ý","þ"),IF(VLOOKUP(H11,Geral!$B$13:$D$34,3,FALSE)="&gt;=",IF(YEAR(NOW())-YEAR(E11)&lt;VLOOKUP(H11,Geral!$B$13:$C$34,2,FALSE),"ý","þ"))))</f>
        <v/>
      </c>
      <c r="J11" s="203" t="s">
        <v>91</v>
      </c>
      <c r="K11" s="82">
        <f ca="1">SUM(IF(J11="Sim",IF(H11="",0,IF(OR(H11 = Geral!$A$43,H11 = Geral!$A$44),Geral!$H$13,IF(YEAR(NOW())-YEAR(E11) &lt; 19,Geral!$I$17,Geral!$H$17))),0),IF(H11="",0,IF(OR(H11 = Geral!$A$43,H11 = Geral!$A$44),Geral!$H$13,IF(YEAR(NOW())-YEAR(E11) &lt; 18,Geral!$I$13,Geral!$H$13))))</f>
        <v>0</v>
      </c>
      <c r="L11" s="214"/>
      <c r="M11" s="169"/>
      <c r="N11" s="215"/>
      <c r="O11" s="83" t="str">
        <f>G11</f>
        <v/>
      </c>
      <c r="P11" s="84">
        <f>D12</f>
        <v>0</v>
      </c>
      <c r="Q11" s="85">
        <f t="shared" si="0"/>
        <v>0</v>
      </c>
      <c r="R11" s="85"/>
      <c r="S11" s="86" t="str">
        <f t="shared" ref="S11:T11" si="14">E11</f>
        <v/>
      </c>
      <c r="T11" s="85" t="str">
        <f t="shared" si="14"/>
        <v/>
      </c>
      <c r="U11" s="87">
        <f ca="1">A11</f>
        <v>0</v>
      </c>
      <c r="V11" s="88" t="str">
        <f>C11</f>
        <v/>
      </c>
      <c r="W11" s="10"/>
      <c r="X11" s="5"/>
      <c r="Y11" s="5"/>
      <c r="Z11" s="5"/>
    </row>
    <row r="12" spans="1:26" ht="19.5" customHeight="1">
      <c r="A12" s="205"/>
      <c r="B12" s="193"/>
      <c r="C12" s="196"/>
      <c r="D12" s="113"/>
      <c r="E12" s="199"/>
      <c r="F12" s="193"/>
      <c r="G12" s="193"/>
      <c r="H12" s="90"/>
      <c r="I12" s="91" t="str">
        <f ca="1">IF(H12="","",IF(VLOOKUP(H12,Geral!$B$35:$D$56,3,FALSE)="&lt;=",IF(YEAR(NOW())-YEAR(E11)&gt;VLOOKUP(H12,Geral!$B$35:$C$56,2,FALSE),"ý","þ"),IF(VLOOKUP(H12,Geral!$B$35:$D$56,3,FALSE)="&gt;=",IF(YEAR(NOW())-YEAR(E11)&lt;VLOOKUP(H12,Geral!$B$35:$C$56,2,FALSE),"ý","þ"))))</f>
        <v/>
      </c>
      <c r="J12" s="193"/>
      <c r="K12" s="92">
        <f ca="1">IF(H12="",0,IF(OR(H12 = Geral!$A$43,H12 = Geral!$A$44),Geral!$H$15,IF(YEAR(NOW())-YEAR(E11) &lt; 19,Geral!$I$15,Geral!$H$15)))</f>
        <v>0</v>
      </c>
      <c r="L12" s="114"/>
      <c r="M12" s="91" t="str">
        <f ca="1">IF(L12="","",IF(VLOOKUP($H12,Geral!$B$36:$D$56,3,FALSE)="&lt;=",IF(YEAR(NOW())-YEAR(VLOOKUP(L12,Atletas!$B$2:$D$98,3,FALSE))&gt;VLOOKUP($H12,Geral!$B$36:$C$56,2,FALSE),"ý","þ"),IF(VLOOKUP($H12,Geral!$B$36:$D$56,3,FALSE)="&gt;=",IF(YEAR(NOW())-YEAR(VLOOKUP(L12,Atletas!$B$2:$D$98,3,FALSE))&lt;VLOOKUP($H12,Geral!$B$36:$C$56,2,FALSE),"ý","þ"))))</f>
        <v/>
      </c>
      <c r="N12" s="93" t="str">
        <f>IF($L12="","",IF(IFERROR(VLOOKUP($L12,Atletas!$B$2:$F$98,2,FALSE),"") ="","Cadastro não encontrado. Digite os dados.",VLOOKUP($L12,Atletas!$B$2:$F$98,2,FALSE)))</f>
        <v/>
      </c>
      <c r="O12" s="94" t="str">
        <f>G11</f>
        <v/>
      </c>
      <c r="P12" s="95">
        <f>D12</f>
        <v>0</v>
      </c>
      <c r="Q12" s="96">
        <f t="shared" si="0"/>
        <v>0</v>
      </c>
      <c r="R12" s="95">
        <f t="shared" ref="R12:R13" si="15">L12</f>
        <v>0</v>
      </c>
      <c r="S12" s="97" t="str">
        <f t="shared" ref="S12:T12" si="16">E11</f>
        <v/>
      </c>
      <c r="T12" s="96" t="str">
        <f t="shared" si="16"/>
        <v/>
      </c>
      <c r="U12" s="110">
        <f ca="1">A11</f>
        <v>0</v>
      </c>
      <c r="V12" s="98" t="str">
        <f>C11</f>
        <v/>
      </c>
      <c r="W12" s="10"/>
      <c r="X12" s="5"/>
      <c r="Y12" s="5"/>
      <c r="Z12" s="5"/>
    </row>
    <row r="13" spans="1:26" ht="19.5" customHeight="1">
      <c r="A13" s="206"/>
      <c r="B13" s="194"/>
      <c r="C13" s="197"/>
      <c r="D13" s="99"/>
      <c r="E13" s="200"/>
      <c r="F13" s="194"/>
      <c r="G13" s="194"/>
      <c r="H13" s="100"/>
      <c r="I13" s="101" t="str">
        <f ca="1">IF(H13="","",IF(VLOOKUP(H13,Geral!$B$57:$D$67,3,FALSE)="&lt;=",IF(YEAR(NOW())-YEAR(E11)&gt;VLOOKUP(H13,Geral!$B$57:$C$67,2,FALSE),"ý","þ"),IF(VLOOKUP(H13,Geral!$B$57:$D$67,3,FALSE)="&gt;=",IF(YEAR(NOW())-YEAR(E11)&lt;VLOOKUP(H13,Geral!$B$57:$C$67,2,FALSE),"ý","þ"))))</f>
        <v/>
      </c>
      <c r="J13" s="194"/>
      <c r="K13" s="102">
        <f ca="1">IF(H13="",0,IF(OR(H13 = Geral!$A$43,H13 = Geral!$A$44),Geral!$H$15,IF(YEAR(NOW())-YEAR(E11) &lt; 19,Geral!$I$15,Geral!$H$15)))</f>
        <v>0</v>
      </c>
      <c r="L13" s="114"/>
      <c r="M13" s="91" t="str">
        <f ca="1">IF(L13="","",IF(VLOOKUP($H13,Geral!$B$58:$D$67,3,FALSE)="&lt;=",IF(YEAR(NOW())-YEAR(VLOOKUP(L13,Atletas!$B$2:$D$98,3,FALSE))&gt;VLOOKUP($H13,Geral!$B$58:$C$67,2,FALSE),"ý","þ"),IF(VLOOKUP($H13,Geral!$B$58:$D$67,3,FALSE)="&gt;=",IF(YEAR(NOW())-YEAR(VLOOKUP(L13,Atletas!$B$2:$D$98,3,FALSE))&lt;VLOOKUP($H13,Geral!$B$58:$C$67,2,FALSE),"ý","þ"))))</f>
        <v/>
      </c>
      <c r="N13" s="103" t="str">
        <f>IF($L13="","",IF(IFERROR(VLOOKUP($L13,Atletas!$B$2:$F$98,2,FALSE),"") ="","Cadastro não encontrado. Digite os dados.",VLOOKUP($L13,Atletas!$B$2:$F$98,2,FALSE)))</f>
        <v/>
      </c>
      <c r="O13" s="104" t="str">
        <f>G11</f>
        <v/>
      </c>
      <c r="P13" s="105">
        <f>D12</f>
        <v>0</v>
      </c>
      <c r="Q13" s="106">
        <f t="shared" si="0"/>
        <v>0</v>
      </c>
      <c r="R13" s="105">
        <f t="shared" si="15"/>
        <v>0</v>
      </c>
      <c r="S13" s="107" t="str">
        <f t="shared" ref="S13:T13" si="17">E11</f>
        <v/>
      </c>
      <c r="T13" s="106" t="str">
        <f t="shared" si="17"/>
        <v/>
      </c>
      <c r="U13" s="112">
        <f ca="1">A11</f>
        <v>0</v>
      </c>
      <c r="V13" s="108" t="str">
        <f>C11</f>
        <v/>
      </c>
      <c r="W13" s="10"/>
      <c r="X13" s="5"/>
      <c r="Y13" s="5"/>
      <c r="Z13" s="5"/>
    </row>
    <row r="14" spans="1:26" ht="19.5" customHeight="1">
      <c r="A14" s="204">
        <f ca="1">SUM(K14:K16)</f>
        <v>0</v>
      </c>
      <c r="B14" s="192">
        <v>5</v>
      </c>
      <c r="C14" s="195" t="str">
        <f>IF($D15="","",IF(IFERROR(VLOOKUP($D15,Atletas!$B$2:$F$98,5,FALSE),"") ="","CLUBE",VLOOKUP($D15,Atletas!$B$2:$F$98,5,FALSE)))</f>
        <v/>
      </c>
      <c r="D14" s="79"/>
      <c r="E14" s="198" t="str">
        <f>IF($D15="","",IF(IFERROR(VLOOKUP($D15,Atletas!$B$2:$F$98,3,FALSE),"") ="","DD/MM/AAAA",VLOOKUP($D15,Atletas!$B$2:$F$98,3,FALSE)))</f>
        <v/>
      </c>
      <c r="F14" s="201" t="str">
        <f>IF($D15="","",IF(IFERROR(VLOOKUP($D15,Atletas!$B$2:$F$98,4,FALSE),"") ="","Gênero",VLOOKUP($D15,Atletas!$B$2:$F$98,4,FALSE)))</f>
        <v/>
      </c>
      <c r="G14" s="202" t="str">
        <f>IF($D15="","",IF(IFERROR(VLOOKUP($D15,Atletas!$B$2:$F$98,2,FALSE),"") ="","Cadastro não encontrado. Digite os dados.",VLOOKUP($D15,Atletas!$B$2:$F$98,2,FALSE)))</f>
        <v/>
      </c>
      <c r="H14" s="80"/>
      <c r="I14" s="81" t="str">
        <f ca="1">IF(H14="","",IF(VLOOKUP(H14,Geral!$B$13:$D$34,3,FALSE)="&lt;=",IF(YEAR(NOW())-YEAR(E14)&gt;VLOOKUP(H14,Geral!$B$13:$C$34,2,FALSE),"ý","þ"),IF(VLOOKUP(H14,Geral!$B$13:$D$34,3,FALSE)="&gt;=",IF(YEAR(NOW())-YEAR(E14)&lt;VLOOKUP(H14,Geral!$B$13:$C$34,2,FALSE),"ý","þ"))))</f>
        <v/>
      </c>
      <c r="J14" s="203" t="s">
        <v>91</v>
      </c>
      <c r="K14" s="82">
        <f ca="1">SUM(IF(J14="Sim",IF(H14="",0,IF(OR(H14 = Geral!$A$43,H14 = Geral!$A$44),Geral!$H$13,IF(YEAR(NOW())-YEAR(E14) &lt; 19,Geral!$I$17,Geral!$H$17))),0),IF(H14="",0,IF(OR(H14 = Geral!$A$43,H14 = Geral!$A$44),Geral!$H$13,IF(YEAR(NOW())-YEAR(E14) &lt; 18,Geral!$I$13,Geral!$H$13))))</f>
        <v>0</v>
      </c>
      <c r="L14" s="214"/>
      <c r="M14" s="169"/>
      <c r="N14" s="215"/>
      <c r="O14" s="83" t="str">
        <f>G14</f>
        <v/>
      </c>
      <c r="P14" s="84">
        <f>D15</f>
        <v>0</v>
      </c>
      <c r="Q14" s="85">
        <f t="shared" si="0"/>
        <v>0</v>
      </c>
      <c r="R14" s="85"/>
      <c r="S14" s="86" t="str">
        <f t="shared" ref="S14:T14" si="18">E14</f>
        <v/>
      </c>
      <c r="T14" s="85" t="str">
        <f t="shared" si="18"/>
        <v/>
      </c>
      <c r="U14" s="87">
        <f ca="1">A14</f>
        <v>0</v>
      </c>
      <c r="V14" s="88" t="str">
        <f>C14</f>
        <v/>
      </c>
      <c r="W14" s="10"/>
      <c r="X14" s="5"/>
      <c r="Y14" s="5"/>
      <c r="Z14" s="5"/>
    </row>
    <row r="15" spans="1:26" ht="19.5" customHeight="1">
      <c r="A15" s="205"/>
      <c r="B15" s="193"/>
      <c r="C15" s="196"/>
      <c r="D15" s="114"/>
      <c r="E15" s="199"/>
      <c r="F15" s="193"/>
      <c r="G15" s="193"/>
      <c r="H15" s="90"/>
      <c r="I15" s="91" t="str">
        <f ca="1">IF(H15="","",IF(VLOOKUP(H15,Geral!$B$35:$D$56,3,FALSE)="&lt;=",IF(YEAR(NOW())-YEAR(E14)&gt;VLOOKUP(H15,Geral!$B$35:$C$56,2,FALSE),"ý","þ"),IF(VLOOKUP(H15,Geral!$B$35:$D$56,3,FALSE)="&gt;=",IF(YEAR(NOW())-YEAR(E14)&lt;VLOOKUP(H15,Geral!$B$35:$C$56,2,FALSE),"ý","þ"))))</f>
        <v/>
      </c>
      <c r="J15" s="193"/>
      <c r="K15" s="92">
        <f ca="1">IF(H15="",0,IF(OR(H15 = Geral!$A$43,H15 = Geral!$A$44),Geral!$H$15,IF(YEAR(NOW())-YEAR(E14) &lt; 19,Geral!$I$15,Geral!$H$15)))</f>
        <v>0</v>
      </c>
      <c r="L15" s="113"/>
      <c r="M15" s="91" t="str">
        <f ca="1">IF(L15="","",IF(VLOOKUP($H15,Geral!$B$36:$D$56,3,FALSE)="&lt;=",IF(YEAR(NOW())-YEAR(VLOOKUP(L15,Atletas!$B$2:$D$98,3,FALSE))&gt;VLOOKUP($H15,Geral!$B$36:$C$56,2,FALSE),"ý","þ"),IF(VLOOKUP($H15,Geral!$B$36:$D$56,3,FALSE)="&gt;=",IF(YEAR(NOW())-YEAR(VLOOKUP(L15,Atletas!$B$2:$D$98,3,FALSE))&lt;VLOOKUP($H15,Geral!$B$36:$C$56,2,FALSE),"ý","þ"))))</f>
        <v/>
      </c>
      <c r="N15" s="93" t="str">
        <f>IF($L15="","",IF(IFERROR(VLOOKUP($L15,Atletas!$B$2:$F$98,2,FALSE),"") ="","Cadastro não encontrado. Digite os dados.",VLOOKUP($L15,Atletas!$B$2:$F$98,2,FALSE)))</f>
        <v/>
      </c>
      <c r="O15" s="94" t="str">
        <f>G14</f>
        <v/>
      </c>
      <c r="P15" s="95">
        <f>D15</f>
        <v>0</v>
      </c>
      <c r="Q15" s="96">
        <f t="shared" si="0"/>
        <v>0</v>
      </c>
      <c r="R15" s="95">
        <f t="shared" ref="R15:R16" si="19">L15</f>
        <v>0</v>
      </c>
      <c r="S15" s="97" t="str">
        <f t="shared" ref="S15:T15" si="20">E14</f>
        <v/>
      </c>
      <c r="T15" s="96" t="str">
        <f t="shared" si="20"/>
        <v/>
      </c>
      <c r="U15" s="110">
        <f ca="1">A14</f>
        <v>0</v>
      </c>
      <c r="V15" s="98" t="str">
        <f>C14</f>
        <v/>
      </c>
      <c r="W15" s="10"/>
      <c r="X15" s="5"/>
      <c r="Y15" s="5"/>
      <c r="Z15" s="5"/>
    </row>
    <row r="16" spans="1:26" ht="19.5" customHeight="1">
      <c r="A16" s="206"/>
      <c r="B16" s="194"/>
      <c r="C16" s="197"/>
      <c r="D16" s="99"/>
      <c r="E16" s="200"/>
      <c r="F16" s="194"/>
      <c r="G16" s="194"/>
      <c r="H16" s="100"/>
      <c r="I16" s="101" t="str">
        <f ca="1">IF(H16="","",IF(VLOOKUP(H16,Geral!$B$57:$D$67,3,FALSE)="&lt;=",IF(YEAR(NOW())-YEAR(E14)&gt;VLOOKUP(H16,Geral!$B$57:$C$67,2,FALSE),"ý","þ"),IF(VLOOKUP(H16,Geral!$B$57:$D$67,3,FALSE)="&gt;=",IF(YEAR(NOW())-YEAR(E14)&lt;VLOOKUP(H16,Geral!$B$57:$C$67,2,FALSE),"ý","þ"))))</f>
        <v/>
      </c>
      <c r="J16" s="194"/>
      <c r="K16" s="102">
        <f ca="1">IF(H16="",0,IF(OR(H16 = Geral!$A$43,H16 = Geral!$A$44),Geral!$H$15,IF(YEAR(NOW())-YEAR(E14) &lt; 19,Geral!$I$15,Geral!$H$15)))</f>
        <v>0</v>
      </c>
      <c r="L16" s="113"/>
      <c r="M16" s="91" t="str">
        <f ca="1">IF(L16="","",IF(VLOOKUP($H16,Geral!$B$58:$D$67,3,FALSE)="&lt;=",IF(YEAR(NOW())-YEAR(VLOOKUP(L16,Atletas!$B$2:$D$98,3,FALSE))&gt;VLOOKUP($H16,Geral!$B$58:$C$67,2,FALSE),"ý","þ"),IF(VLOOKUP($H16,Geral!$B$58:$D$67,3,FALSE)="&gt;=",IF(YEAR(NOW())-YEAR(VLOOKUP(L16,Atletas!$B$2:$D$98,3,FALSE))&lt;VLOOKUP($H16,Geral!$B$58:$C$67,2,FALSE),"ý","þ"))))</f>
        <v/>
      </c>
      <c r="N16" s="103" t="str">
        <f>IF($L16="","",IF(IFERROR(VLOOKUP($L16,Atletas!$B$2:$F$98,2,FALSE),"") ="","Cadastro não encontrado. Digite os dados.",VLOOKUP($L16,Atletas!$B$2:$F$98,2,FALSE)))</f>
        <v/>
      </c>
      <c r="O16" s="104" t="str">
        <f>G14</f>
        <v/>
      </c>
      <c r="P16" s="105">
        <f>D15</f>
        <v>0</v>
      </c>
      <c r="Q16" s="106">
        <f t="shared" si="0"/>
        <v>0</v>
      </c>
      <c r="R16" s="105">
        <f t="shared" si="19"/>
        <v>0</v>
      </c>
      <c r="S16" s="107" t="str">
        <f t="shared" ref="S16:T16" si="21">E14</f>
        <v/>
      </c>
      <c r="T16" s="106" t="str">
        <f t="shared" si="21"/>
        <v/>
      </c>
      <c r="U16" s="112">
        <f ca="1">A14</f>
        <v>0</v>
      </c>
      <c r="V16" s="108" t="str">
        <f>C14</f>
        <v/>
      </c>
      <c r="W16" s="10"/>
      <c r="X16" s="5"/>
      <c r="Y16" s="5"/>
      <c r="Z16" s="5"/>
    </row>
    <row r="17" spans="1:26" ht="19.5" customHeight="1">
      <c r="A17" s="204">
        <f ca="1">SUM(K17:K19)</f>
        <v>0</v>
      </c>
      <c r="B17" s="192">
        <v>6</v>
      </c>
      <c r="C17" s="195" t="str">
        <f>IF($D18="","",IF(IFERROR(VLOOKUP($D18,Atletas!$B$2:$F$98,5,FALSE),"") ="","CLUBE",VLOOKUP($D18,Atletas!$B$2:$F$98,5,FALSE)))</f>
        <v/>
      </c>
      <c r="D17" s="79"/>
      <c r="E17" s="198" t="str">
        <f>IF($D18="","",IF(IFERROR(VLOOKUP($D18,Atletas!$B$2:$F$98,3,FALSE),"") ="","DD/MM/AAAA",VLOOKUP($D18,Atletas!$B$2:$F$98,3,FALSE)))</f>
        <v/>
      </c>
      <c r="F17" s="201" t="str">
        <f>IF($D18="","",IF(IFERROR(VLOOKUP($D18,Atletas!$B$2:$F$98,4,FALSE),"") ="","Gênero",VLOOKUP($D18,Atletas!$B$2:$F$98,4,FALSE)))</f>
        <v/>
      </c>
      <c r="G17" s="202" t="str">
        <f>IF($D18="","",IF(IFERROR(VLOOKUP($D18,Atletas!$B$2:$F$98,2,FALSE),"") ="","Cadastro não encontrado. Digite os dados.",VLOOKUP($D18,Atletas!$B$2:$F$98,2,FALSE)))</f>
        <v/>
      </c>
      <c r="H17" s="80"/>
      <c r="I17" s="81" t="str">
        <f ca="1">IF(H17="","",IF(VLOOKUP(H17,Geral!$B$13:$D$34,3,FALSE)="&lt;=",IF(YEAR(NOW())-YEAR(E17)&gt;VLOOKUP(H17,Geral!$B$13:$C$34,2,FALSE),"ý","þ"),IF(VLOOKUP(H17,Geral!$B$13:$D$34,3,FALSE)="&gt;=",IF(YEAR(NOW())-YEAR(E17)&lt;VLOOKUP(H17,Geral!$B$13:$C$34,2,FALSE),"ý","þ"))))</f>
        <v/>
      </c>
      <c r="J17" s="203" t="s">
        <v>91</v>
      </c>
      <c r="K17" s="82">
        <f ca="1">SUM(IF(J17="Sim",IF(H17="",0,IF(OR(C17 = "Independente"),0,IF(YEAR(NOW())-YEAR(E17) &lt; 19,Geral!$I$17,Geral!$H$17))),0),IF(H17="",0,IF(AND(C17="Independente",YEAR(NOW())-YEAR(E17) &lt; 18),Geral!K28,IF(AND(C17="Independente",YEAR(NOW())-YEAR(E17) &gt; 18),Geral!J28,IF(OR(H17 = "SFPrincipal",H17 = "SMPrincipal"),Geral!$H$13,IF(YEAR(NOW())-YEAR(E17) &lt; 18,Geral!$I$13,Geral!$H$13))))))</f>
        <v>0</v>
      </c>
      <c r="L17" s="214"/>
      <c r="M17" s="169"/>
      <c r="N17" s="215"/>
      <c r="O17" s="83" t="str">
        <f>G17</f>
        <v/>
      </c>
      <c r="P17" s="84">
        <f>D18</f>
        <v>0</v>
      </c>
      <c r="Q17" s="85">
        <f t="shared" si="0"/>
        <v>0</v>
      </c>
      <c r="R17" s="85"/>
      <c r="S17" s="86" t="str">
        <f t="shared" ref="S17:T17" si="22">E17</f>
        <v/>
      </c>
      <c r="T17" s="85" t="str">
        <f t="shared" si="22"/>
        <v/>
      </c>
      <c r="U17" s="87">
        <f ca="1">A17</f>
        <v>0</v>
      </c>
      <c r="V17" s="88" t="str">
        <f>C17</f>
        <v/>
      </c>
      <c r="W17" s="10"/>
      <c r="X17" s="5"/>
      <c r="Y17" s="5"/>
      <c r="Z17" s="5"/>
    </row>
    <row r="18" spans="1:26" ht="19.5" customHeight="1">
      <c r="A18" s="205"/>
      <c r="B18" s="193"/>
      <c r="C18" s="196"/>
      <c r="D18" s="89"/>
      <c r="E18" s="199"/>
      <c r="F18" s="193"/>
      <c r="G18" s="193"/>
      <c r="H18" s="90"/>
      <c r="I18" s="91" t="str">
        <f ca="1">IF(H18="","",IF(VLOOKUP(H18,Geral!$B$35:$D$56,3,FALSE)="&lt;=",IF(YEAR(NOW())-YEAR(E17)&gt;VLOOKUP(H18,Geral!$B$35:$C$56,2,FALSE),"ý","þ"),IF(VLOOKUP(H18,Geral!$B$35:$D$56,3,FALSE)="&gt;=",IF(YEAR(NOW())-YEAR(E17)&lt;VLOOKUP(H18,Geral!$B$35:$C$56,2,FALSE),"ý","þ"))))</f>
        <v/>
      </c>
      <c r="J18" s="193"/>
      <c r="K18" s="92">
        <f ca="1">IF(H18="",0,IF(OR(H18 = Geral!$A$43,H18 = Geral!$A$44),Geral!$H$15,IF(YEAR(NOW())-YEAR(E17) &lt; 19,Geral!$I$15,Geral!$H$15)))</f>
        <v>0</v>
      </c>
      <c r="L18" s="89"/>
      <c r="M18" s="91" t="str">
        <f ca="1">IF(L18="","",IF(VLOOKUP($H18,Geral!$B$36:$D$56,3,FALSE)="&lt;=",IF(YEAR(NOW())-YEAR(VLOOKUP(L18,Atletas!$B$2:$D$98,3,FALSE))&gt;VLOOKUP($H18,Geral!$B$36:$C$56,2,FALSE),"ý","þ"),IF(VLOOKUP($H18,Geral!$B$36:$D$56,3,FALSE)="&gt;=",IF(YEAR(NOW())-YEAR(VLOOKUP(L18,Atletas!$B$2:$D$98,3,FALSE))&lt;VLOOKUP($H18,Geral!$B$36:$C$56,2,FALSE),"ý","þ"))))</f>
        <v/>
      </c>
      <c r="N18" s="93" t="str">
        <f>IF($L18="","",IF(IFERROR(VLOOKUP($L18,Atletas!$B$2:$F$98,2,FALSE),"") ="","Cadastro não encontrado. Digite os dados.",VLOOKUP($L18,Atletas!$B$2:$F$98,2,FALSE)))</f>
        <v/>
      </c>
      <c r="O18" s="94" t="str">
        <f>G17</f>
        <v/>
      </c>
      <c r="P18" s="95">
        <f>D18</f>
        <v>0</v>
      </c>
      <c r="Q18" s="96">
        <f t="shared" si="0"/>
        <v>0</v>
      </c>
      <c r="R18" s="95">
        <f t="shared" ref="R18:R19" si="23">L18</f>
        <v>0</v>
      </c>
      <c r="S18" s="97" t="str">
        <f t="shared" ref="S18:T18" si="24">E17</f>
        <v/>
      </c>
      <c r="T18" s="96" t="str">
        <f t="shared" si="24"/>
        <v/>
      </c>
      <c r="U18" s="110">
        <f ca="1">A17</f>
        <v>0</v>
      </c>
      <c r="V18" s="98" t="str">
        <f>C17</f>
        <v/>
      </c>
      <c r="W18" s="10"/>
      <c r="X18" s="5"/>
      <c r="Y18" s="5"/>
      <c r="Z18" s="5"/>
    </row>
    <row r="19" spans="1:26" ht="19.5" customHeight="1">
      <c r="A19" s="206"/>
      <c r="B19" s="194"/>
      <c r="C19" s="197"/>
      <c r="D19" s="99"/>
      <c r="E19" s="200"/>
      <c r="F19" s="194"/>
      <c r="G19" s="194"/>
      <c r="H19" s="100"/>
      <c r="I19" s="101" t="str">
        <f ca="1">IF(H19="","",IF(VLOOKUP(H19,Geral!$B$57:$D$67,3,FALSE)="&lt;=",IF(YEAR(NOW())-YEAR(E17)&gt;VLOOKUP(H19,Geral!$B$57:$C$67,2,FALSE),"ý","þ"),IF(VLOOKUP(H19,Geral!$B$57:$D$67,3,FALSE)="&gt;=",IF(YEAR(NOW())-YEAR(E17)&lt;VLOOKUP(H19,Geral!$B$57:$C$67,2,FALSE),"ý","þ"))))</f>
        <v/>
      </c>
      <c r="J19" s="194"/>
      <c r="K19" s="102">
        <f ca="1">IF(H19="",0,IF(OR(H19 = Geral!$A$43,H19 = Geral!$A$44),Geral!$H$15,IF(YEAR(NOW())-YEAR(E17) &lt; 19,Geral!$I$15,Geral!$H$15)))</f>
        <v>0</v>
      </c>
      <c r="L19" s="89"/>
      <c r="M19" s="91" t="str">
        <f ca="1">IF(L19="","",IF(VLOOKUP($H19,Geral!$B$58:$D$67,3,FALSE)="&lt;=",IF(YEAR(NOW())-YEAR(VLOOKUP(L19,Atletas!$B$2:$D$98,3,FALSE))&gt;VLOOKUP($H19,Geral!$B$58:$C$67,2,FALSE),"ý","þ"),IF(VLOOKUP($H19,Geral!$B$58:$D$67,3,FALSE)="&gt;=",IF(YEAR(NOW())-YEAR(VLOOKUP(L19,Atletas!$B$2:$D$98,3,FALSE))&lt;VLOOKUP($H19,Geral!$B$58:$C$67,2,FALSE),"ý","þ"))))</f>
        <v/>
      </c>
      <c r="N19" s="103" t="str">
        <f>IF($L19="","",IF(IFERROR(VLOOKUP($L19,Atletas!$B$2:$F$98,2,FALSE),"") ="","Cadastro não encontrado. Digite os dados.",VLOOKUP($L19,Atletas!$B$2:$F$98,2,FALSE)))</f>
        <v/>
      </c>
      <c r="O19" s="104" t="str">
        <f>G17</f>
        <v/>
      </c>
      <c r="P19" s="105">
        <f>D18</f>
        <v>0</v>
      </c>
      <c r="Q19" s="106">
        <f t="shared" si="0"/>
        <v>0</v>
      </c>
      <c r="R19" s="105">
        <f t="shared" si="23"/>
        <v>0</v>
      </c>
      <c r="S19" s="107" t="str">
        <f t="shared" ref="S19:T19" si="25">E17</f>
        <v/>
      </c>
      <c r="T19" s="106" t="str">
        <f t="shared" si="25"/>
        <v/>
      </c>
      <c r="U19" s="112">
        <f ca="1">A17</f>
        <v>0</v>
      </c>
      <c r="V19" s="108" t="str">
        <f>C17</f>
        <v/>
      </c>
      <c r="W19" s="10"/>
      <c r="X19" s="5"/>
      <c r="Y19" s="5"/>
      <c r="Z19" s="5"/>
    </row>
    <row r="20" spans="1:26" ht="19.5" customHeight="1">
      <c r="A20" s="204">
        <f ca="1">SUM(K20:K22)</f>
        <v>0</v>
      </c>
      <c r="B20" s="192">
        <v>7</v>
      </c>
      <c r="C20" s="195" t="str">
        <f>IF($D21="","",IF(IFERROR(VLOOKUP($D21,Atletas!$B$2:$F$98,5,FALSE),"") ="","CLUBE",VLOOKUP($D21,Atletas!$B$2:$F$98,5,FALSE)))</f>
        <v/>
      </c>
      <c r="D20" s="79"/>
      <c r="E20" s="198" t="str">
        <f>IF($D21="","",IF(IFERROR(VLOOKUP($D21,Atletas!$B$2:$F$98,3,FALSE),"") ="","DD/MM/AAAA",VLOOKUP($D21,Atletas!$B$2:$F$98,3,FALSE)))</f>
        <v/>
      </c>
      <c r="F20" s="201" t="str">
        <f>IF($D21="","",IF(IFERROR(VLOOKUP($D21,Atletas!$B$2:$F$98,4,FALSE),"") ="","Gênero",VLOOKUP($D21,Atletas!$B$2:$F$98,4,FALSE)))</f>
        <v/>
      </c>
      <c r="G20" s="202" t="str">
        <f>IF($D21="","",IF(IFERROR(VLOOKUP($D21,Atletas!$B$2:$F$98,2,FALSE),"") ="","Cadastro não encontrado. Digite os dados.",VLOOKUP($D21,Atletas!$B$2:$F$98,2,FALSE)))</f>
        <v/>
      </c>
      <c r="H20" s="80"/>
      <c r="I20" s="81" t="str">
        <f ca="1">IF(H20="","",IF(VLOOKUP(H20,Geral!$B$13:$D$34,3,FALSE)="&lt;=",IF(YEAR(NOW())-YEAR(E20)&gt;VLOOKUP(H20,Geral!$B$13:$C$34,2,FALSE),"ý","þ"),IF(VLOOKUP(H20,Geral!$B$13:$D$34,3,FALSE)="&gt;=",IF(YEAR(NOW())-YEAR(E20)&lt;VLOOKUP(H20,Geral!$B$13:$C$34,2,FALSE),"ý","þ"))))</f>
        <v/>
      </c>
      <c r="J20" s="203" t="s">
        <v>91</v>
      </c>
      <c r="K20" s="82">
        <f ca="1">SUM(IF(J20="Sim",IF(H20="",0,IF(OR(H20 = Geral!$A$43,H20 = Geral!$A$44),Geral!$H$13,IF(YEAR(NOW())-YEAR(E20) &lt; 19,Geral!$I$17,Geral!$H$17))),0),IF(H20="",0,IF(OR(H20 = Geral!$A$43,H20 = Geral!$A$44),Geral!$H$13,IF(YEAR(NOW())-YEAR(E20) &lt; 18,Geral!$I$13,Geral!$H$13))))</f>
        <v>0</v>
      </c>
      <c r="L20" s="214"/>
      <c r="M20" s="169"/>
      <c r="N20" s="215"/>
      <c r="O20" s="83" t="str">
        <f>G20</f>
        <v/>
      </c>
      <c r="P20" s="84">
        <f>D21</f>
        <v>0</v>
      </c>
      <c r="Q20" s="85">
        <f t="shared" si="0"/>
        <v>0</v>
      </c>
      <c r="R20" s="85"/>
      <c r="S20" s="86" t="str">
        <f t="shared" ref="S20:T20" si="26">E20</f>
        <v/>
      </c>
      <c r="T20" s="85" t="str">
        <f t="shared" si="26"/>
        <v/>
      </c>
      <c r="U20" s="87">
        <f ca="1">A20</f>
        <v>0</v>
      </c>
      <c r="V20" s="88" t="str">
        <f>C20</f>
        <v/>
      </c>
      <c r="W20" s="10"/>
      <c r="X20" s="5"/>
      <c r="Y20" s="5"/>
      <c r="Z20" s="5"/>
    </row>
    <row r="21" spans="1:26" ht="19.5" customHeight="1">
      <c r="A21" s="205"/>
      <c r="B21" s="193"/>
      <c r="C21" s="196"/>
      <c r="D21" s="89"/>
      <c r="E21" s="199"/>
      <c r="F21" s="193"/>
      <c r="G21" s="193"/>
      <c r="H21" s="90"/>
      <c r="I21" s="91" t="str">
        <f ca="1">IF(H21="","",IF(VLOOKUP(H21,Geral!$B$35:$D$56,3,FALSE)="&lt;=",IF(YEAR(NOW())-YEAR(E20)&gt;VLOOKUP(H21,Geral!$B$35:$C$56,2,FALSE),"ý","þ"),IF(VLOOKUP(H21,Geral!$B$35:$D$56,3,FALSE)="&gt;=",IF(YEAR(NOW())-YEAR(E20)&lt;VLOOKUP(H21,Geral!$B$35:$C$56,2,FALSE),"ý","þ"))))</f>
        <v/>
      </c>
      <c r="J21" s="193"/>
      <c r="K21" s="92">
        <f ca="1">IF(H21="",0,IF(OR(H21 = Geral!$A$43,H21 = Geral!$A$44),Geral!$H$15,IF(YEAR(NOW())-YEAR(E20) &lt; 19,Geral!$I$15,Geral!$H$15)))</f>
        <v>0</v>
      </c>
      <c r="L21" s="89"/>
      <c r="M21" s="91" t="str">
        <f ca="1">IF(L21="","",IF(VLOOKUP($H21,Geral!$B$36:$D$56,3,FALSE)="&lt;=",IF(YEAR(NOW())-YEAR(VLOOKUP(L21,Atletas!$B$2:$D$98,3,FALSE))&gt;VLOOKUP($H21,Geral!$B$36:$C$56,2,FALSE),"ý","þ"),IF(VLOOKUP($H21,Geral!$B$36:$D$56,3,FALSE)="&gt;=",IF(YEAR(NOW())-YEAR(VLOOKUP(L21,Atletas!$B$2:$D$98,3,FALSE))&lt;VLOOKUP($H21,Geral!$B$36:$C$56,2,FALSE),"ý","þ"))))</f>
        <v/>
      </c>
      <c r="N21" s="93" t="str">
        <f>IF($L21="","",IF(IFERROR(VLOOKUP($L21,Atletas!$B$2:$F$98,2,FALSE),"") ="","Cadastro não encontrado. Digite os dados.",VLOOKUP($L21,Atletas!$B$2:$F$98,2,FALSE)))</f>
        <v/>
      </c>
      <c r="O21" s="94" t="str">
        <f>G20</f>
        <v/>
      </c>
      <c r="P21" s="95">
        <f>D21</f>
        <v>0</v>
      </c>
      <c r="Q21" s="96">
        <f t="shared" si="0"/>
        <v>0</v>
      </c>
      <c r="R21" s="95">
        <f t="shared" ref="R21:R22" si="27">L21</f>
        <v>0</v>
      </c>
      <c r="S21" s="97" t="str">
        <f t="shared" ref="S21:T21" si="28">E20</f>
        <v/>
      </c>
      <c r="T21" s="96" t="str">
        <f t="shared" si="28"/>
        <v/>
      </c>
      <c r="U21" s="110">
        <f ca="1">A20</f>
        <v>0</v>
      </c>
      <c r="V21" s="98" t="str">
        <f>C20</f>
        <v/>
      </c>
      <c r="W21" s="10"/>
      <c r="X21" s="5"/>
      <c r="Y21" s="5"/>
      <c r="Z21" s="5"/>
    </row>
    <row r="22" spans="1:26" ht="19.5" customHeight="1">
      <c r="A22" s="206"/>
      <c r="B22" s="194"/>
      <c r="C22" s="197"/>
      <c r="D22" s="99"/>
      <c r="E22" s="200"/>
      <c r="F22" s="194"/>
      <c r="G22" s="194"/>
      <c r="H22" s="100"/>
      <c r="I22" s="101" t="str">
        <f ca="1">IF(H22="","",IF(VLOOKUP(H22,Geral!$B$57:$D$67,3,FALSE)="&lt;=",IF(YEAR(NOW())-YEAR(E20)&gt;VLOOKUP(H22,Geral!$B$57:$C$67,2,FALSE),"ý","þ"),IF(VLOOKUP(H22,Geral!$B$57:$D$67,3,FALSE)="&gt;=",IF(YEAR(NOW())-YEAR(E20)&lt;VLOOKUP(H22,Geral!$B$57:$C$67,2,FALSE),"ý","þ"))))</f>
        <v/>
      </c>
      <c r="J22" s="194"/>
      <c r="K22" s="102">
        <f ca="1">IF(H22="",0,IF(OR(H22 = Geral!$A$43,H22 = Geral!$A$44),Geral!$H$15,IF(YEAR(NOW())-YEAR(E20) &lt; 19,Geral!$I$15,Geral!$H$15)))</f>
        <v>0</v>
      </c>
      <c r="L22" s="89"/>
      <c r="M22" s="91" t="str">
        <f ca="1">IF(L22="","",IF(VLOOKUP($H22,Geral!$B$58:$D$67,3,FALSE)="&lt;=",IF(YEAR(NOW())-YEAR(VLOOKUP(L22,Atletas!$B$2:$D$98,3,FALSE))&gt;VLOOKUP($H22,Geral!$B$58:$C$67,2,FALSE),"ý","þ"),IF(VLOOKUP($H22,Geral!$B$58:$D$67,3,FALSE)="&gt;=",IF(YEAR(NOW())-YEAR(VLOOKUP(L22,Atletas!$B$2:$D$98,3,FALSE))&lt;VLOOKUP($H22,Geral!$B$58:$C$67,2,FALSE),"ý","þ"))))</f>
        <v/>
      </c>
      <c r="N22" s="103" t="str">
        <f>IF($L22="","",IF(IFERROR(VLOOKUP($L22,Atletas!$B$2:$F$98,2,FALSE),"") ="","Cadastro não encontrado. Digite os dados.",VLOOKUP($L22,Atletas!$B$2:$F$98,2,FALSE)))</f>
        <v/>
      </c>
      <c r="O22" s="104" t="str">
        <f>G20</f>
        <v/>
      </c>
      <c r="P22" s="105">
        <f>D21</f>
        <v>0</v>
      </c>
      <c r="Q22" s="106">
        <f t="shared" si="0"/>
        <v>0</v>
      </c>
      <c r="R22" s="105">
        <f t="shared" si="27"/>
        <v>0</v>
      </c>
      <c r="S22" s="107" t="str">
        <f t="shared" ref="S22:T22" si="29">E20</f>
        <v/>
      </c>
      <c r="T22" s="106" t="str">
        <f t="shared" si="29"/>
        <v/>
      </c>
      <c r="U22" s="112">
        <f ca="1">A20</f>
        <v>0</v>
      </c>
      <c r="V22" s="108" t="str">
        <f>C20</f>
        <v/>
      </c>
      <c r="W22" s="10"/>
      <c r="X22" s="5"/>
      <c r="Y22" s="5"/>
      <c r="Z22" s="5"/>
    </row>
    <row r="23" spans="1:26" ht="19.5" customHeight="1">
      <c r="A23" s="204">
        <f ca="1">SUM(K23:K25)</f>
        <v>0</v>
      </c>
      <c r="B23" s="192">
        <v>8</v>
      </c>
      <c r="C23" s="195" t="str">
        <f>IF($D24="","",IF(IFERROR(VLOOKUP($D24,Atletas!$B$2:$F$98,5,FALSE),"") ="","CLUBE",VLOOKUP($D24,Atletas!$B$2:$F$98,5,FALSE)))</f>
        <v/>
      </c>
      <c r="D23" s="79"/>
      <c r="E23" s="198" t="str">
        <f>IF($D24="","",IF(IFERROR(VLOOKUP($D24,Atletas!$B$2:$F$98,3,FALSE),"") ="","DD/MM/AAAA",VLOOKUP($D24,Atletas!$B$2:$F$98,3,FALSE)))</f>
        <v/>
      </c>
      <c r="F23" s="201" t="str">
        <f>IF($D24="","",IF(IFERROR(VLOOKUP($D24,Atletas!$B$2:$F$98,4,FALSE),"") ="","Gênero",VLOOKUP($D24,Atletas!$B$2:$F$98,4,FALSE)))</f>
        <v/>
      </c>
      <c r="G23" s="202" t="str">
        <f>IF($D24="","",IF(IFERROR(VLOOKUP($D24,Atletas!$B$2:$F$98,2,FALSE),"") ="","Cadastro não encontrado. Digite os dados.",VLOOKUP($D24,Atletas!$B$2:$F$98,2,FALSE)))</f>
        <v/>
      </c>
      <c r="H23" s="80"/>
      <c r="I23" s="81" t="str">
        <f ca="1">IF(H23="","",IF(VLOOKUP(H23,Geral!$B$13:$D$34,3,FALSE)="&lt;=",IF(YEAR(NOW())-YEAR(E23)&gt;VLOOKUP(H23,Geral!$B$13:$C$34,2,FALSE),"ý","þ"),IF(VLOOKUP(H23,Geral!$B$13:$D$34,3,FALSE)="&gt;=",IF(YEAR(NOW())-YEAR(E23)&lt;VLOOKUP(H23,Geral!$B$13:$C$34,2,FALSE),"ý","þ"))))</f>
        <v/>
      </c>
      <c r="J23" s="203" t="s">
        <v>91</v>
      </c>
      <c r="K23" s="82">
        <f ca="1">SUM(IF(J23="Sim",IF(H23="",0,IF(OR(H23 = Geral!$A$43,H23 = Geral!$A$44),Geral!$H$13,IF(YEAR(NOW())-YEAR(E23) &lt; 19,Geral!$I$17,Geral!$H$17))),0),IF(H23="",0,IF(OR(H23 = Geral!$A$43,H23 = Geral!$A$44),Geral!$H$13,IF(YEAR(NOW())-YEAR(E23) &lt; 18,Geral!$I$13,Geral!$H$13))))</f>
        <v>0</v>
      </c>
      <c r="L23" s="207"/>
      <c r="M23" s="208"/>
      <c r="N23" s="209"/>
      <c r="O23" s="83" t="str">
        <f>G23</f>
        <v/>
      </c>
      <c r="P23" s="84">
        <f>D24</f>
        <v>0</v>
      </c>
      <c r="Q23" s="85">
        <f t="shared" si="0"/>
        <v>0</v>
      </c>
      <c r="R23" s="85"/>
      <c r="S23" s="86" t="str">
        <f t="shared" ref="S23:T23" si="30">E23</f>
        <v/>
      </c>
      <c r="T23" s="85" t="str">
        <f t="shared" si="30"/>
        <v/>
      </c>
      <c r="U23" s="87">
        <f ca="1">A23</f>
        <v>0</v>
      </c>
      <c r="V23" s="88" t="str">
        <f>C23</f>
        <v/>
      </c>
      <c r="W23" s="10"/>
      <c r="X23" s="5"/>
      <c r="Y23" s="5"/>
      <c r="Z23" s="5"/>
    </row>
    <row r="24" spans="1:26" ht="19.5" customHeight="1">
      <c r="A24" s="205"/>
      <c r="B24" s="193"/>
      <c r="C24" s="196"/>
      <c r="D24" s="89"/>
      <c r="E24" s="199"/>
      <c r="F24" s="193"/>
      <c r="G24" s="193"/>
      <c r="H24" s="90"/>
      <c r="I24" s="91" t="str">
        <f ca="1">IF(H24="","",IF(VLOOKUP(H24,Geral!$B$35:$D$56,3,FALSE)="&lt;=",IF(YEAR(NOW())-YEAR(E23)&gt;VLOOKUP(H24,Geral!$B$35:$C$56,2,FALSE),"ý","þ"),IF(VLOOKUP(H24,Geral!$B$35:$D$56,3,FALSE)="&gt;=",IF(YEAR(NOW())-YEAR(E23)&lt;VLOOKUP(H24,Geral!$B$35:$C$56,2,FALSE),"ý","þ"))))</f>
        <v/>
      </c>
      <c r="J24" s="193"/>
      <c r="K24" s="92">
        <f ca="1">IF(H24="",0,IF(OR(H24 = Geral!$A$43,H24 = Geral!$A$44),Geral!$H$15,IF(YEAR(NOW())-YEAR(E23) &lt; 19,Geral!$I$15,Geral!$H$15)))</f>
        <v>0</v>
      </c>
      <c r="L24" s="89"/>
      <c r="M24" s="91" t="str">
        <f ca="1">IF(L24="","",IF(VLOOKUP($H24,Geral!$B$36:$D$56,3,FALSE)="&lt;=",IF(YEAR(NOW())-YEAR(VLOOKUP(L24,Atletas!$B$2:$D$98,3,FALSE))&gt;VLOOKUP($H24,Geral!$B$36:$C$56,2,FALSE),"ý","þ"),IF(VLOOKUP($H24,Geral!$B$36:$D$56,3,FALSE)="&gt;=",IF(YEAR(NOW())-YEAR(VLOOKUP(L24,Atletas!$B$2:$D$98,3,FALSE))&lt;VLOOKUP($H24,Geral!$B$36:$C$56,2,FALSE),"ý","þ"))))</f>
        <v/>
      </c>
      <c r="N24" s="93" t="str">
        <f>IF($L24="","",IF(IFERROR(VLOOKUP($L24,Atletas!$B$2:$F$98,2,FALSE),"") ="","Cadastro não encontrado. Digite os dados.",VLOOKUP($L24,Atletas!$B$2:$F$98,2,FALSE)))</f>
        <v/>
      </c>
      <c r="O24" s="94" t="str">
        <f>G23</f>
        <v/>
      </c>
      <c r="P24" s="95">
        <f>D24</f>
        <v>0</v>
      </c>
      <c r="Q24" s="96">
        <f t="shared" si="0"/>
        <v>0</v>
      </c>
      <c r="R24" s="95">
        <f t="shared" ref="R24:R25" si="31">L24</f>
        <v>0</v>
      </c>
      <c r="S24" s="97" t="str">
        <f t="shared" ref="S24:T24" si="32">E23</f>
        <v/>
      </c>
      <c r="T24" s="96" t="str">
        <f t="shared" si="32"/>
        <v/>
      </c>
      <c r="U24" s="110">
        <f ca="1">A23</f>
        <v>0</v>
      </c>
      <c r="V24" s="98" t="str">
        <f>C23</f>
        <v/>
      </c>
      <c r="W24" s="10"/>
      <c r="X24" s="5"/>
      <c r="Y24" s="5"/>
      <c r="Z24" s="5"/>
    </row>
    <row r="25" spans="1:26" ht="19.5" customHeight="1">
      <c r="A25" s="206"/>
      <c r="B25" s="194"/>
      <c r="C25" s="197"/>
      <c r="D25" s="99"/>
      <c r="E25" s="200"/>
      <c r="F25" s="194"/>
      <c r="G25" s="194"/>
      <c r="H25" s="100"/>
      <c r="I25" s="101" t="str">
        <f ca="1">IF(H25="","",IF(VLOOKUP(H25,Geral!$B$57:$D$67,3,FALSE)="&lt;=",IF(YEAR(NOW())-YEAR(E23)&gt;VLOOKUP(H25,Geral!$B$57:$C$67,2,FALSE),"ý","þ"),IF(VLOOKUP(H25,Geral!$B$57:$D$67,3,FALSE)="&gt;=",IF(YEAR(NOW())-YEAR(E23)&lt;VLOOKUP(H25,Geral!$B$57:$C$67,2,FALSE),"ý","þ"))))</f>
        <v/>
      </c>
      <c r="J25" s="194"/>
      <c r="K25" s="102">
        <f ca="1">IF(H25="",0,IF(OR(H25 = Geral!$A$43,H25 = Geral!$A$44),Geral!$H$15,IF(YEAR(NOW())-YEAR(E23) &lt; 19,Geral!$I$15,Geral!$H$15)))</f>
        <v>0</v>
      </c>
      <c r="L25" s="89"/>
      <c r="M25" s="91" t="str">
        <f ca="1">IF(L25="","",IF(VLOOKUP($H25,Geral!$B$58:$D$67,3,FALSE)="&lt;=",IF(YEAR(NOW())-YEAR(VLOOKUP(L25,Atletas!$B$2:$D$98,3,FALSE))&gt;VLOOKUP($H25,Geral!$B$58:$C$67,2,FALSE),"ý","þ"),IF(VLOOKUP($H25,Geral!$B$58:$D$67,3,FALSE)="&gt;=",IF(YEAR(NOW())-YEAR(VLOOKUP(L25,Atletas!$B$2:$D$98,3,FALSE))&lt;VLOOKUP($H25,Geral!$B$58:$C$67,2,FALSE),"ý","þ"))))</f>
        <v/>
      </c>
      <c r="N25" s="103" t="str">
        <f>IF($L25="","",IF(IFERROR(VLOOKUP($L25,Atletas!$B$2:$F$98,2,FALSE),"") ="","Cadastro não encontrado. Digite os dados.",VLOOKUP($L25,Atletas!$B$2:$F$98,2,FALSE)))</f>
        <v/>
      </c>
      <c r="O25" s="104" t="str">
        <f>G23</f>
        <v/>
      </c>
      <c r="P25" s="105">
        <f>D24</f>
        <v>0</v>
      </c>
      <c r="Q25" s="106">
        <f t="shared" si="0"/>
        <v>0</v>
      </c>
      <c r="R25" s="105">
        <f t="shared" si="31"/>
        <v>0</v>
      </c>
      <c r="S25" s="107" t="str">
        <f t="shared" ref="S25:T25" si="33">E23</f>
        <v/>
      </c>
      <c r="T25" s="106" t="str">
        <f t="shared" si="33"/>
        <v/>
      </c>
      <c r="U25" s="112">
        <f ca="1">A23</f>
        <v>0</v>
      </c>
      <c r="V25" s="108" t="str">
        <f>C23</f>
        <v/>
      </c>
      <c r="W25" s="10"/>
      <c r="X25" s="5"/>
      <c r="Y25" s="5"/>
      <c r="Z25" s="5"/>
    </row>
    <row r="26" spans="1:26" ht="19.5" customHeight="1">
      <c r="A26" s="204">
        <f ca="1">SUM(K26:K28)</f>
        <v>0</v>
      </c>
      <c r="B26" s="192">
        <v>9</v>
      </c>
      <c r="C26" s="195" t="str">
        <f>IF($D27="","",IF(IFERROR(VLOOKUP($D27,Atletas!$B$2:$F$98,5,FALSE),"") ="","CLUBE",VLOOKUP($D27,Atletas!$B$2:$F$98,5,FALSE)))</f>
        <v/>
      </c>
      <c r="D26" s="79"/>
      <c r="E26" s="198" t="str">
        <f>IF($D27="","",IF(IFERROR(VLOOKUP($D27,Atletas!$B$2:$F$98,3,FALSE),"") ="","DD/MM/AAAA",VLOOKUP($D27,Atletas!$B$2:$F$98,3,FALSE)))</f>
        <v/>
      </c>
      <c r="F26" s="201" t="str">
        <f>IF($D27="","",IF(IFERROR(VLOOKUP($D27,Atletas!$B$2:$F$98,4,FALSE),"") ="","Gênero",VLOOKUP($D27,Atletas!$B$2:$F$98,4,FALSE)))</f>
        <v/>
      </c>
      <c r="G26" s="202" t="str">
        <f>IF($D27="","",IF(IFERROR(VLOOKUP($D27,Atletas!$B$2:$F$98,2,FALSE),"") ="","Cadastro não encontrado. Digite os dados.",VLOOKUP($D27,Atletas!$B$2:$F$98,2,FALSE)))</f>
        <v/>
      </c>
      <c r="H26" s="80"/>
      <c r="I26" s="81" t="str">
        <f ca="1">IF(H26="","",IF(VLOOKUP(H26,Geral!$B$13:$D$34,3,FALSE)="&lt;=",IF(YEAR(NOW())-YEAR(E26)&gt;VLOOKUP(H26,Geral!$B$13:$C$34,2,FALSE),"ý","þ"),IF(VLOOKUP(H26,Geral!$B$13:$D$34,3,FALSE)="&gt;=",IF(YEAR(NOW())-YEAR(E26)&lt;VLOOKUP(H26,Geral!$B$13:$C$34,2,FALSE),"ý","þ"))))</f>
        <v/>
      </c>
      <c r="J26" s="203" t="s">
        <v>91</v>
      </c>
      <c r="K26" s="82">
        <f ca="1">SUM(IF(J26="Sim",IF(H26="",0,IF(OR(H26 = Geral!$A$43,H26 = Geral!$A$44),Geral!$H$13,IF(YEAR(NOW())-YEAR(E26) &lt; 19,Geral!$I$17,Geral!$H$17))),0),IF(H26="",0,IF(OR(H26 = Geral!$A$43,H26 = Geral!$A$44),Geral!$H$13,IF(YEAR(NOW())-YEAR(E26) &lt; 18,Geral!$I$13,Geral!$H$13))))</f>
        <v>0</v>
      </c>
      <c r="L26" s="214"/>
      <c r="M26" s="169"/>
      <c r="N26" s="215"/>
      <c r="O26" s="83" t="str">
        <f>G26</f>
        <v/>
      </c>
      <c r="P26" s="84">
        <f>D27</f>
        <v>0</v>
      </c>
      <c r="Q26" s="85">
        <f t="shared" si="0"/>
        <v>0</v>
      </c>
      <c r="R26" s="85"/>
      <c r="S26" s="86" t="str">
        <f t="shared" ref="S26:T26" si="34">E26</f>
        <v/>
      </c>
      <c r="T26" s="85" t="str">
        <f t="shared" si="34"/>
        <v/>
      </c>
      <c r="U26" s="87">
        <f ca="1">A26</f>
        <v>0</v>
      </c>
      <c r="V26" s="88" t="str">
        <f>C26</f>
        <v/>
      </c>
      <c r="W26" s="10"/>
      <c r="X26" s="5"/>
      <c r="Y26" s="5"/>
      <c r="Z26" s="5"/>
    </row>
    <row r="27" spans="1:26" ht="19.5" customHeight="1">
      <c r="A27" s="205"/>
      <c r="B27" s="193"/>
      <c r="C27" s="196"/>
      <c r="D27" s="89"/>
      <c r="E27" s="199"/>
      <c r="F27" s="193"/>
      <c r="G27" s="193"/>
      <c r="H27" s="90"/>
      <c r="I27" s="91" t="str">
        <f ca="1">IF(H27="","",IF(VLOOKUP(H27,Geral!$B$35:$D$56,3,FALSE)="&lt;=",IF(YEAR(NOW())-YEAR(E26)&gt;VLOOKUP(H27,Geral!$B$35:$C$56,2,FALSE),"ý","þ"),IF(VLOOKUP(H27,Geral!$B$35:$D$56,3,FALSE)="&gt;=",IF(YEAR(NOW())-YEAR(E26)&lt;VLOOKUP(H27,Geral!$B$35:$C$56,2,FALSE),"ý","þ"))))</f>
        <v/>
      </c>
      <c r="J27" s="193"/>
      <c r="K27" s="92">
        <f ca="1">IF(H27="",0,IF(OR(H27 = Geral!$A$43,H27 = Geral!$A$44),Geral!$H$15,IF(YEAR(NOW())-YEAR(E26) &lt; 19,Geral!$I$15,Geral!$H$15)))</f>
        <v>0</v>
      </c>
      <c r="L27" s="89"/>
      <c r="M27" s="91" t="str">
        <f ca="1">IF(L27="","",IF(VLOOKUP($H27,Geral!$B$36:$D$56,3,FALSE)="&lt;=",IF(YEAR(NOW())-YEAR(VLOOKUP(L27,Atletas!$B$2:$D$98,3,FALSE))&gt;VLOOKUP($H27,Geral!$B$36:$C$56,2,FALSE),"ý","þ"),IF(VLOOKUP($H27,Geral!$B$36:$D$56,3,FALSE)="&gt;=",IF(YEAR(NOW())-YEAR(VLOOKUP(L27,Atletas!$B$2:$D$98,3,FALSE))&lt;VLOOKUP($H27,Geral!$B$36:$C$56,2,FALSE),"ý","þ"))))</f>
        <v/>
      </c>
      <c r="N27" s="93" t="str">
        <f>IF($L27="","",IF(IFERROR(VLOOKUP($L27,Atletas!$B$2:$F$98,2,FALSE),"") ="","Cadastro não encontrado. Digite os dados.",VLOOKUP($L27,Atletas!$B$2:$F$98,2,FALSE)))</f>
        <v/>
      </c>
      <c r="O27" s="94" t="str">
        <f>G26</f>
        <v/>
      </c>
      <c r="P27" s="95">
        <f>D27</f>
        <v>0</v>
      </c>
      <c r="Q27" s="96">
        <f t="shared" si="0"/>
        <v>0</v>
      </c>
      <c r="R27" s="95">
        <f t="shared" ref="R27:R28" si="35">L27</f>
        <v>0</v>
      </c>
      <c r="S27" s="97" t="str">
        <f t="shared" ref="S27:T27" si="36">E26</f>
        <v/>
      </c>
      <c r="T27" s="96" t="str">
        <f t="shared" si="36"/>
        <v/>
      </c>
      <c r="U27" s="110">
        <f ca="1">A26</f>
        <v>0</v>
      </c>
      <c r="V27" s="98" t="str">
        <f>C26</f>
        <v/>
      </c>
      <c r="W27" s="10"/>
      <c r="X27" s="5"/>
      <c r="Y27" s="5"/>
      <c r="Z27" s="5"/>
    </row>
    <row r="28" spans="1:26" ht="19.5" customHeight="1">
      <c r="A28" s="206"/>
      <c r="B28" s="194"/>
      <c r="C28" s="197"/>
      <c r="D28" s="99"/>
      <c r="E28" s="200"/>
      <c r="F28" s="194"/>
      <c r="G28" s="194"/>
      <c r="H28" s="100"/>
      <c r="I28" s="101" t="str">
        <f ca="1">IF(H28="","",IF(VLOOKUP(H28,Geral!$B$57:$D$67,3,FALSE)="&lt;=",IF(YEAR(NOW())-YEAR(E26)&gt;VLOOKUP(H28,Geral!$B$57:$C$67,2,FALSE),"ý","þ"),IF(VLOOKUP(H28,Geral!$B$57:$D$67,3,FALSE)="&gt;=",IF(YEAR(NOW())-YEAR(E26)&lt;VLOOKUP(H28,Geral!$B$57:$C$67,2,FALSE),"ý","þ"))))</f>
        <v/>
      </c>
      <c r="J28" s="194"/>
      <c r="K28" s="102">
        <f ca="1">IF(H28="",0,IF(OR(H28 = Geral!$A$43,H28 = Geral!$A$44),Geral!$H$15,IF(YEAR(NOW())-YEAR(E26) &lt; 19,Geral!$I$15,Geral!$H$15)))</f>
        <v>0</v>
      </c>
      <c r="L28" s="89"/>
      <c r="M28" s="91" t="str">
        <f ca="1">IF(L28="","",IF(VLOOKUP($H28,Geral!$B$58:$D$67,3,FALSE)="&lt;=",IF(YEAR(NOW())-YEAR(VLOOKUP(L28,Atletas!$B$2:$D$98,3,FALSE))&gt;VLOOKUP($H28,Geral!$B$58:$C$67,2,FALSE),"ý","þ"),IF(VLOOKUP($H28,Geral!$B$58:$D$67,3,FALSE)="&gt;=",IF(YEAR(NOW())-YEAR(VLOOKUP(L28,Atletas!$B$2:$D$98,3,FALSE))&lt;VLOOKUP($H28,Geral!$B$58:$C$67,2,FALSE),"ý","þ"))))</f>
        <v/>
      </c>
      <c r="N28" s="103" t="str">
        <f>IF($L28="","",IF(IFERROR(VLOOKUP($L28,Atletas!$B$2:$F$98,2,FALSE),"") ="","Cadastro não encontrado. Digite os dados.",VLOOKUP($L28,Atletas!$B$2:$F$98,2,FALSE)))</f>
        <v/>
      </c>
      <c r="O28" s="104" t="str">
        <f>G26</f>
        <v/>
      </c>
      <c r="P28" s="105">
        <f>D27</f>
        <v>0</v>
      </c>
      <c r="Q28" s="106">
        <f t="shared" si="0"/>
        <v>0</v>
      </c>
      <c r="R28" s="105">
        <f t="shared" si="35"/>
        <v>0</v>
      </c>
      <c r="S28" s="107" t="str">
        <f t="shared" ref="S28:T28" si="37">E26</f>
        <v/>
      </c>
      <c r="T28" s="106" t="str">
        <f t="shared" si="37"/>
        <v/>
      </c>
      <c r="U28" s="112">
        <f ca="1">A26</f>
        <v>0</v>
      </c>
      <c r="V28" s="108" t="str">
        <f>C26</f>
        <v/>
      </c>
      <c r="W28" s="10"/>
      <c r="X28" s="5"/>
      <c r="Y28" s="5"/>
      <c r="Z28" s="5"/>
    </row>
    <row r="29" spans="1:26" ht="19.5" customHeight="1">
      <c r="A29" s="204">
        <f ca="1">SUM(K29:K31)</f>
        <v>0</v>
      </c>
      <c r="B29" s="192">
        <v>10</v>
      </c>
      <c r="C29" s="195" t="str">
        <f>IF($D30="","",IF(IFERROR(VLOOKUP($D30,Atletas!$B$2:$F$98,5,FALSE),"") ="","CLUBE",VLOOKUP($D30,Atletas!$B$2:$F$98,5,FALSE)))</f>
        <v/>
      </c>
      <c r="D29" s="79"/>
      <c r="E29" s="198" t="str">
        <f>IF($D30="","",IF(IFERROR(VLOOKUP($D30,Atletas!$B$2:$F$98,3,FALSE),"") ="","DD/MM/AAAA",VLOOKUP($D30,Atletas!$B$2:$F$98,3,FALSE)))</f>
        <v/>
      </c>
      <c r="F29" s="201" t="str">
        <f>IF($D30="","",IF(IFERROR(VLOOKUP($D30,Atletas!$B$2:$F$98,4,FALSE),"") ="","Gênero",VLOOKUP($D30,Atletas!$B$2:$F$98,4,FALSE)))</f>
        <v/>
      </c>
      <c r="G29" s="202" t="str">
        <f>IF($D30="","",IF(IFERROR(VLOOKUP($D30,Atletas!$B$2:$F$98,2,FALSE),"") ="","Cadastro não encontrado. Digite os dados.",VLOOKUP($D30,Atletas!$B$2:$F$98,2,FALSE)))</f>
        <v/>
      </c>
      <c r="H29" s="80"/>
      <c r="I29" s="81" t="str">
        <f ca="1">IF(H29="","",IF(VLOOKUP(H29,Geral!$B$13:$D$34,3,FALSE)="&lt;=",IF(YEAR(NOW())-YEAR(E29)&gt;VLOOKUP(H29,Geral!$B$13:$C$34,2,FALSE),"ý","þ"),IF(VLOOKUP(H29,Geral!$B$13:$D$34,3,FALSE)="&gt;=",IF(YEAR(NOW())-YEAR(E29)&lt;VLOOKUP(H29,Geral!$B$13:$C$34,2,FALSE),"ý","þ"))))</f>
        <v/>
      </c>
      <c r="J29" s="203" t="s">
        <v>91</v>
      </c>
      <c r="K29" s="82">
        <f ca="1">SUM(IF(J29="Sim",IF(H29="",0,IF(OR(H29 = Geral!$A$43,H29 = Geral!$A$44),Geral!$H$13,IF(YEAR(NOW())-YEAR(E29) &lt; 19,Geral!$I$17,Geral!$H$17))),0),IF(H29="",0,IF(OR(H29 = Geral!$A$43,H29 = Geral!$A$44),Geral!$H$13,IF(YEAR(NOW())-YEAR(E29) &lt; 18,Geral!$I$13,Geral!$H$13))))</f>
        <v>0</v>
      </c>
      <c r="L29" s="207"/>
      <c r="M29" s="208"/>
      <c r="N29" s="209"/>
      <c r="O29" s="83" t="str">
        <f>G29</f>
        <v/>
      </c>
      <c r="P29" s="84">
        <f>D30</f>
        <v>0</v>
      </c>
      <c r="Q29" s="85">
        <f t="shared" si="0"/>
        <v>0</v>
      </c>
      <c r="R29" s="85"/>
      <c r="S29" s="86" t="str">
        <f t="shared" ref="S29:T29" si="38">E29</f>
        <v/>
      </c>
      <c r="T29" s="85" t="str">
        <f t="shared" si="38"/>
        <v/>
      </c>
      <c r="U29" s="87">
        <f ca="1">A29</f>
        <v>0</v>
      </c>
      <c r="V29" s="88" t="str">
        <f>C29</f>
        <v/>
      </c>
      <c r="W29" s="10"/>
      <c r="X29" s="5"/>
      <c r="Y29" s="5"/>
      <c r="Z29" s="5"/>
    </row>
    <row r="30" spans="1:26" ht="19.5" customHeight="1">
      <c r="A30" s="205"/>
      <c r="B30" s="193"/>
      <c r="C30" s="196"/>
      <c r="D30" s="89"/>
      <c r="E30" s="199"/>
      <c r="F30" s="193"/>
      <c r="G30" s="193"/>
      <c r="H30" s="90"/>
      <c r="I30" s="91" t="str">
        <f ca="1">IF(H30="","",IF(VLOOKUP(H30,Geral!$B$35:$D$56,3,FALSE)="&lt;=",IF(YEAR(NOW())-YEAR(E29)&gt;VLOOKUP(H30,Geral!$B$35:$C$56,2,FALSE),"ý","þ"),IF(VLOOKUP(H30,Geral!$B$35:$D$56,3,FALSE)="&gt;=",IF(YEAR(NOW())-YEAR(E29)&lt;VLOOKUP(H30,Geral!$B$35:$C$56,2,FALSE),"ý","þ"))))</f>
        <v/>
      </c>
      <c r="J30" s="193"/>
      <c r="K30" s="92">
        <f ca="1">IF(H30="",0,IF(OR(H30 = Geral!$A$43,H30 = Geral!$A$44),Geral!$H$15,IF(YEAR(NOW())-YEAR(E29) &lt; 19,Geral!$I$15,Geral!$H$15)))</f>
        <v>0</v>
      </c>
      <c r="L30" s="89"/>
      <c r="M30" s="91" t="str">
        <f ca="1">IF(L30="","",IF(VLOOKUP($H30,Geral!$B$36:$D$56,3,FALSE)="&lt;=",IF(YEAR(NOW())-YEAR(VLOOKUP(L30,Atletas!$B$2:$D$198,3,FALSE))&gt;VLOOKUP($H30,Geral!$B$36:$C$56,2,FALSE),"ý","þ"),IF(VLOOKUP($H30,Geral!$B$36:$D$56,3,FALSE)="&gt;=",IF(YEAR(NOW())-YEAR(VLOOKUP(L30,Atletas!$B$2:$D$198,3,FALSE))&lt;VLOOKUP($H30,Geral!$B$36:$C$56,2,FALSE),"ý","þ"))))</f>
        <v/>
      </c>
      <c r="N30" s="93" t="str">
        <f>IF($L30="","",IF(IFERROR(VLOOKUP($L30,Atletas!$B$2:$F$198,2,FALSE),"") ="","Cadastro não encontrado. Digite os dados.",VLOOKUP($L30,Atletas!$B$2:$F$198,2,FALSE)))</f>
        <v/>
      </c>
      <c r="O30" s="94" t="str">
        <f>G29</f>
        <v/>
      </c>
      <c r="P30" s="95">
        <f>D30</f>
        <v>0</v>
      </c>
      <c r="Q30" s="96">
        <f t="shared" si="0"/>
        <v>0</v>
      </c>
      <c r="R30" s="95">
        <f t="shared" ref="R30:R31" si="39">L30</f>
        <v>0</v>
      </c>
      <c r="S30" s="97" t="str">
        <f t="shared" ref="S30:T30" si="40">E29</f>
        <v/>
      </c>
      <c r="T30" s="96" t="str">
        <f t="shared" si="40"/>
        <v/>
      </c>
      <c r="U30" s="110">
        <f ca="1">A29</f>
        <v>0</v>
      </c>
      <c r="V30" s="98" t="str">
        <f>C29</f>
        <v/>
      </c>
      <c r="W30" s="10"/>
      <c r="X30" s="5"/>
      <c r="Y30" s="5"/>
      <c r="Z30" s="5"/>
    </row>
    <row r="31" spans="1:26" ht="19.5" customHeight="1">
      <c r="A31" s="206"/>
      <c r="B31" s="194"/>
      <c r="C31" s="197"/>
      <c r="D31" s="99"/>
      <c r="E31" s="200"/>
      <c r="F31" s="194"/>
      <c r="G31" s="194"/>
      <c r="H31" s="100"/>
      <c r="I31" s="101" t="str">
        <f ca="1">IF(H31="","",IF(VLOOKUP(H31,Geral!$B$57:$D$67,3,FALSE)="&lt;=",IF(YEAR(NOW())-YEAR(E29)&gt;VLOOKUP(H31,Geral!$B$57:$C$67,2,FALSE),"ý","þ"),IF(VLOOKUP(H31,Geral!$B$57:$D$67,3,FALSE)="&gt;=",IF(YEAR(NOW())-YEAR(E29)&lt;VLOOKUP(H31,Geral!$B$57:$C$67,2,FALSE),"ý","þ"))))</f>
        <v/>
      </c>
      <c r="J31" s="194"/>
      <c r="K31" s="102">
        <f ca="1">IF(H31="",0,IF(OR(H31 = Geral!$A$43,H31 = Geral!$A$44),Geral!$H$15,IF(YEAR(NOW())-YEAR(E29) &lt; 19,Geral!$I$15,Geral!$H$15)))</f>
        <v>0</v>
      </c>
      <c r="L31" s="89"/>
      <c r="M31" s="91" t="str">
        <f ca="1">IF(L31="","",IF(VLOOKUP($H31,Geral!$B$58:$D$67,3,FALSE)="&lt;=",IF(YEAR(NOW())-YEAR(VLOOKUP(L31,Atletas!$B$2:$D$98,3,FALSE))&gt;VLOOKUP($H31,Geral!$B$58:$C$67,2,FALSE),"ý","þ"),IF(VLOOKUP($H31,Geral!$B$58:$D$67,3,FALSE)="&gt;=",IF(YEAR(NOW())-YEAR(VLOOKUP(L31,Atletas!$B$2:$D$98,3,FALSE))&lt;VLOOKUP($H31,Geral!$B$58:$C$67,2,FALSE),"ý","þ"))))</f>
        <v/>
      </c>
      <c r="N31" s="103" t="str">
        <f>IF($L31="","",IF(IFERROR(VLOOKUP($L31,Atletas!$B$2:$F$98,2,FALSE),"") ="","Cadastro não encontrado. Digite os dados.",VLOOKUP($L31,Atletas!$B$2:$F$98,2,FALSE)))</f>
        <v/>
      </c>
      <c r="O31" s="104" t="str">
        <f>G29</f>
        <v/>
      </c>
      <c r="P31" s="105">
        <f>D30</f>
        <v>0</v>
      </c>
      <c r="Q31" s="106">
        <f t="shared" si="0"/>
        <v>0</v>
      </c>
      <c r="R31" s="105">
        <f t="shared" si="39"/>
        <v>0</v>
      </c>
      <c r="S31" s="107" t="str">
        <f t="shared" ref="S31:T31" si="41">E29</f>
        <v/>
      </c>
      <c r="T31" s="106" t="str">
        <f t="shared" si="41"/>
        <v/>
      </c>
      <c r="U31" s="112">
        <f ca="1">A29</f>
        <v>0</v>
      </c>
      <c r="V31" s="108" t="str">
        <f>C29</f>
        <v/>
      </c>
      <c r="W31" s="10"/>
      <c r="X31" s="5"/>
      <c r="Y31" s="5"/>
      <c r="Z31" s="5"/>
    </row>
    <row r="32" spans="1:26" ht="19.5" customHeight="1">
      <c r="A32" s="204">
        <f ca="1">SUM(K32:K34)</f>
        <v>0</v>
      </c>
      <c r="B32" s="192">
        <v>11</v>
      </c>
      <c r="C32" s="195" t="str">
        <f>IF($D33="","",IF(IFERROR(VLOOKUP($D33,Atletas!$B$2:$F$98,5,FALSE),"") ="","CLUBE",VLOOKUP($D33,Atletas!$B$2:$F$98,5,FALSE)))</f>
        <v/>
      </c>
      <c r="D32" s="79"/>
      <c r="E32" s="198" t="str">
        <f>IF($D33="","",IF(IFERROR(VLOOKUP($D33,Atletas!$B$2:$F$98,3,FALSE),"") ="","DD/MM/AAAA",VLOOKUP($D33,Atletas!$B$2:$F$98,3,FALSE)))</f>
        <v/>
      </c>
      <c r="F32" s="201" t="str">
        <f>IF($D33="","",IF(IFERROR(VLOOKUP($D33,Atletas!$B$2:$F$98,4,FALSE),"") ="","Gênero",VLOOKUP($D33,Atletas!$B$2:$F$98,4,FALSE)))</f>
        <v/>
      </c>
      <c r="G32" s="202" t="str">
        <f>IF($D33="","",IF(IFERROR(VLOOKUP($D33,Atletas!$B$2:$F$98,2,FALSE),"") ="","Cadastro não encontrado. Digite os dados.",VLOOKUP($D33,Atletas!$B$2:$F$98,2,FALSE)))</f>
        <v/>
      </c>
      <c r="H32" s="80"/>
      <c r="I32" s="81" t="str">
        <f ca="1">IF(H32="","",IF(VLOOKUP(H32,Geral!$B$13:$D$34,3,FALSE)="&lt;=",IF(YEAR(NOW())-YEAR(E32)&gt;VLOOKUP(H32,Geral!$B$13:$C$34,2,FALSE),"ý","þ"),IF(VLOOKUP(H32,Geral!$B$13:$D$34,3,FALSE)="&gt;=",IF(YEAR(NOW())-YEAR(E32)&lt;VLOOKUP(H32,Geral!$B$13:$C$34,2,FALSE),"ý","þ"))))</f>
        <v/>
      </c>
      <c r="J32" s="203" t="s">
        <v>91</v>
      </c>
      <c r="K32" s="82">
        <f ca="1">SUM(IF(J32="Sim",IF(H32="",0,IF(OR(H32 = Geral!$A$43,H32 = Geral!$A$44),Geral!$H$13,IF(YEAR(NOW())-YEAR(E32) &lt; 19,Geral!$I$17,Geral!$H$17))),0),IF(H32="",0,IF(OR(H32 = Geral!$A$43,H32 = Geral!$A$44),Geral!$H$13,IF(YEAR(NOW())-YEAR(E32) &lt; 18,Geral!$I$13,Geral!$H$13))))</f>
        <v>0</v>
      </c>
      <c r="L32" s="214"/>
      <c r="M32" s="169"/>
      <c r="N32" s="215"/>
      <c r="O32" s="83" t="str">
        <f>G32</f>
        <v/>
      </c>
      <c r="P32" s="84">
        <f>D33</f>
        <v>0</v>
      </c>
      <c r="Q32" s="85">
        <f t="shared" si="0"/>
        <v>0</v>
      </c>
      <c r="R32" s="85"/>
      <c r="S32" s="86" t="str">
        <f t="shared" ref="S32:T32" si="42">E32</f>
        <v/>
      </c>
      <c r="T32" s="85" t="str">
        <f t="shared" si="42"/>
        <v/>
      </c>
      <c r="U32" s="87">
        <f ca="1">A32</f>
        <v>0</v>
      </c>
      <c r="V32" s="88" t="str">
        <f>C32</f>
        <v/>
      </c>
      <c r="W32" s="10"/>
      <c r="X32" s="5"/>
      <c r="Y32" s="5"/>
      <c r="Z32" s="5"/>
    </row>
    <row r="33" spans="1:26" ht="19.5" customHeight="1">
      <c r="A33" s="205"/>
      <c r="B33" s="193"/>
      <c r="C33" s="196"/>
      <c r="D33" s="89"/>
      <c r="E33" s="199"/>
      <c r="F33" s="193"/>
      <c r="G33" s="193"/>
      <c r="H33" s="90"/>
      <c r="I33" s="91" t="str">
        <f ca="1">IF(H33="","",IF(VLOOKUP(H33,Geral!$B$35:$D$56,3,FALSE)="&lt;=",IF(YEAR(NOW())-YEAR(E32)&gt;VLOOKUP(H33,Geral!$B$35:$C$56,2,FALSE),"ý","þ"),IF(VLOOKUP(H33,Geral!$B$35:$D$56,3,FALSE)="&gt;=",IF(YEAR(NOW())-YEAR(E32)&lt;VLOOKUP(H33,Geral!$B$35:$C$56,2,FALSE),"ý","þ"))))</f>
        <v/>
      </c>
      <c r="J33" s="193"/>
      <c r="K33" s="92">
        <f ca="1">IF(H33="",0,IF(OR(H33 = Geral!$A$43,H33 = Geral!$A$44),Geral!$H$15,IF(YEAR(NOW())-YEAR(E32) &lt; 19,Geral!$I$15,Geral!$H$15)))</f>
        <v>0</v>
      </c>
      <c r="L33" s="89"/>
      <c r="M33" s="91" t="str">
        <f ca="1">IF(L33="","",IF(VLOOKUP($H33,Geral!$B$36:$D$56,3,FALSE)="&lt;=",IF(YEAR(NOW())-YEAR(VLOOKUP(L33,Atletas!$B$2:$D$98,3,FALSE))&gt;VLOOKUP($H33,Geral!$B$36:$C$56,2,FALSE),"ý","þ"),IF(VLOOKUP($H33,Geral!$B$36:$D$56,3,FALSE)="&gt;=",IF(YEAR(NOW())-YEAR(VLOOKUP(L33,Atletas!$B$2:$D$98,3,FALSE))&lt;VLOOKUP($H33,Geral!$B$36:$C$56,2,FALSE),"ý","þ"))))</f>
        <v/>
      </c>
      <c r="N33" s="93" t="str">
        <f>IF($L33="","",IF(IFERROR(VLOOKUP($L33,Atletas!$B$2:$F$98,2,FALSE),"") ="","Cadastro não encontrado. Digite os dados.",VLOOKUP($L33,Atletas!$B$2:$F$98,2,FALSE)))</f>
        <v/>
      </c>
      <c r="O33" s="94" t="str">
        <f>G32</f>
        <v/>
      </c>
      <c r="P33" s="95">
        <f>D33</f>
        <v>0</v>
      </c>
      <c r="Q33" s="96">
        <f t="shared" si="0"/>
        <v>0</v>
      </c>
      <c r="R33" s="95">
        <f t="shared" ref="R33:R34" si="43">L33</f>
        <v>0</v>
      </c>
      <c r="S33" s="97" t="str">
        <f t="shared" ref="S33:T33" si="44">E32</f>
        <v/>
      </c>
      <c r="T33" s="96" t="str">
        <f t="shared" si="44"/>
        <v/>
      </c>
      <c r="U33" s="110">
        <f ca="1">A32</f>
        <v>0</v>
      </c>
      <c r="V33" s="98" t="str">
        <f>C32</f>
        <v/>
      </c>
      <c r="W33" s="10"/>
      <c r="X33" s="5"/>
      <c r="Y33" s="5"/>
      <c r="Z33" s="5"/>
    </row>
    <row r="34" spans="1:26" ht="19.5" customHeight="1">
      <c r="A34" s="206"/>
      <c r="B34" s="194"/>
      <c r="C34" s="197"/>
      <c r="D34" s="99"/>
      <c r="E34" s="200"/>
      <c r="F34" s="194"/>
      <c r="G34" s="194"/>
      <c r="H34" s="100"/>
      <c r="I34" s="101" t="str">
        <f ca="1">IF(H34="","",IF(VLOOKUP(H34,Geral!$B$57:$D$67,3,FALSE)="&lt;=",IF(YEAR(NOW())-YEAR(E32)&gt;VLOOKUP(H34,Geral!$B$57:$C$67,2,FALSE),"ý","þ"),IF(VLOOKUP(H34,Geral!$B$57:$D$67,3,FALSE)="&gt;=",IF(YEAR(NOW())-YEAR(E32)&lt;VLOOKUP(H34,Geral!$B$57:$C$67,2,FALSE),"ý","þ"))))</f>
        <v/>
      </c>
      <c r="J34" s="194"/>
      <c r="K34" s="102">
        <f ca="1">IF(H34="",0,IF(OR(H34 = Geral!$A$43,H34 = Geral!$A$44),Geral!$H$15,IF(YEAR(NOW())-YEAR(E32) &lt; 19,Geral!$I$15,Geral!$H$15)))</f>
        <v>0</v>
      </c>
      <c r="L34" s="89"/>
      <c r="M34" s="91" t="str">
        <f ca="1">IF(L34="","",IF(VLOOKUP($H34,Geral!$B$58:$D$67,3,FALSE)="&lt;=",IF(YEAR(NOW())-YEAR(VLOOKUP(L34,Atletas!$B$2:$D$98,3,FALSE))&gt;VLOOKUP($H34,Geral!$B$58:$C$67,2,FALSE),"ý","þ"),IF(VLOOKUP($H34,Geral!$B$58:$D$67,3,FALSE)="&gt;=",IF(YEAR(NOW())-YEAR(VLOOKUP(L34,Atletas!$B$2:$D$98,3,FALSE))&lt;VLOOKUP($H34,Geral!$B$58:$C$67,2,FALSE),"ý","þ"))))</f>
        <v/>
      </c>
      <c r="N34" s="103" t="str">
        <f>IF($L34="","",IF(IFERROR(VLOOKUP($L34,Atletas!$B$2:$F$98,2,FALSE),"") ="","Cadastro não encontrado. Digite os dados.",VLOOKUP($L34,Atletas!$B$2:$F$98,2,FALSE)))</f>
        <v/>
      </c>
      <c r="O34" s="104" t="str">
        <f>G32</f>
        <v/>
      </c>
      <c r="P34" s="105">
        <f>D33</f>
        <v>0</v>
      </c>
      <c r="Q34" s="106">
        <f t="shared" si="0"/>
        <v>0</v>
      </c>
      <c r="R34" s="105">
        <f t="shared" si="43"/>
        <v>0</v>
      </c>
      <c r="S34" s="107" t="str">
        <f t="shared" ref="S34:T34" si="45">E32</f>
        <v/>
      </c>
      <c r="T34" s="106" t="str">
        <f t="shared" si="45"/>
        <v/>
      </c>
      <c r="U34" s="112">
        <f ca="1">A32</f>
        <v>0</v>
      </c>
      <c r="V34" s="108" t="str">
        <f>C32</f>
        <v/>
      </c>
      <c r="W34" s="10"/>
      <c r="X34" s="5"/>
      <c r="Y34" s="5"/>
      <c r="Z34" s="5"/>
    </row>
    <row r="35" spans="1:26" ht="19.5" customHeight="1">
      <c r="A35" s="204">
        <f ca="1">SUM(K35:K37)</f>
        <v>0</v>
      </c>
      <c r="B35" s="192">
        <v>12</v>
      </c>
      <c r="C35" s="195" t="str">
        <f>IF($D36="","",IF(IFERROR(VLOOKUP($D36,Atletas!$B$2:$F$98,5,FALSE),"") ="","CLUBE",VLOOKUP($D36,Atletas!$B$2:$F$98,5,FALSE)))</f>
        <v/>
      </c>
      <c r="D35" s="79"/>
      <c r="E35" s="198" t="str">
        <f>IF($D36="","",IF(IFERROR(VLOOKUP($D36,Atletas!$B$2:$F$98,3,FALSE),"") ="","DD/MM/AAAA",VLOOKUP($D36,Atletas!$B$2:$F$98,3,FALSE)))</f>
        <v/>
      </c>
      <c r="F35" s="201" t="str">
        <f>IF($D36="","",IF(IFERROR(VLOOKUP($D36,Atletas!$B$2:$F$98,4,FALSE),"") ="","Gênero",VLOOKUP($D36,Atletas!$B$2:$F$98,4,FALSE)))</f>
        <v/>
      </c>
      <c r="G35" s="202" t="str">
        <f>IF($D36="","",IF(IFERROR(VLOOKUP($D36,Atletas!$B$2:$F$98,2,FALSE),"") ="","Cadastro não encontrado. Digite os dados.",VLOOKUP($D36,Atletas!$B$2:$F$98,2,FALSE)))</f>
        <v/>
      </c>
      <c r="H35" s="80"/>
      <c r="I35" s="81" t="str">
        <f ca="1">IF(H35="","",IF(VLOOKUP(H35,Geral!$B$13:$D$34,3,FALSE)="&lt;=",IF(YEAR(NOW())-YEAR(E35)&gt;VLOOKUP(H35,Geral!$B$13:$C$34,2,FALSE),"ý","þ"),IF(VLOOKUP(H35,Geral!$B$13:$D$34,3,FALSE)="&gt;=",IF(YEAR(NOW())-YEAR(E35)&lt;VLOOKUP(H35,Geral!$B$13:$C$34,2,FALSE),"ý","þ"))))</f>
        <v/>
      </c>
      <c r="J35" s="203" t="s">
        <v>91</v>
      </c>
      <c r="K35" s="82">
        <f ca="1">SUM(IF(J35="Sim",IF(H35="",0,IF(OR(C35 = "Independente"),0,IF(YEAR(NOW())-YEAR(E35) &lt; 19,Geral!$I$17,Geral!$H$17))),0),IF(H35="",0,IF(AND(C35="Independente",YEAR(NOW())-YEAR(E35) &lt; 18),Geral!K46,IF(AND(C35="Independente",YEAR(NOW())-YEAR(E35) &gt; 18),Geral!J46,IF(OR(H35 = "SFPrincipal",H35 = "SMPrincipal"),Geral!$H$13,IF(YEAR(NOW())-YEAR(E35) &lt; 18,Geral!$I$13,Geral!$H$13))))))</f>
        <v>0</v>
      </c>
      <c r="L35" s="214"/>
      <c r="M35" s="169"/>
      <c r="N35" s="215"/>
      <c r="O35" s="83" t="str">
        <f>G35</f>
        <v/>
      </c>
      <c r="P35" s="84">
        <f>D36</f>
        <v>0</v>
      </c>
      <c r="Q35" s="85">
        <f t="shared" si="0"/>
        <v>0</v>
      </c>
      <c r="R35" s="85"/>
      <c r="S35" s="86" t="str">
        <f t="shared" ref="S35:T35" si="46">E35</f>
        <v/>
      </c>
      <c r="T35" s="85" t="str">
        <f t="shared" si="46"/>
        <v/>
      </c>
      <c r="U35" s="87">
        <f ca="1">A35</f>
        <v>0</v>
      </c>
      <c r="V35" s="88" t="str">
        <f>C35</f>
        <v/>
      </c>
      <c r="W35" s="10"/>
      <c r="X35" s="5"/>
      <c r="Y35" s="5"/>
      <c r="Z35" s="5"/>
    </row>
    <row r="36" spans="1:26" ht="19.5" customHeight="1">
      <c r="A36" s="205"/>
      <c r="B36" s="193"/>
      <c r="C36" s="196"/>
      <c r="D36" s="109"/>
      <c r="E36" s="199"/>
      <c r="F36" s="193"/>
      <c r="G36" s="193"/>
      <c r="H36" s="90"/>
      <c r="I36" s="91" t="str">
        <f ca="1">IF(H36="","",IF(VLOOKUP(H36,Geral!$B$35:$D$56,3,FALSE)="&lt;=",IF(YEAR(NOW())-YEAR(E35)&gt;VLOOKUP(H36,Geral!$B$35:$C$56,2,FALSE),"ý","þ"),IF(VLOOKUP(H36,Geral!$B$35:$D$56,3,FALSE)="&gt;=",IF(YEAR(NOW())-YEAR(E35)&lt;VLOOKUP(H36,Geral!$B$35:$C$56,2,FALSE),"ý","þ"))))</f>
        <v/>
      </c>
      <c r="J36" s="193"/>
      <c r="K36" s="92">
        <f ca="1">IF(H36="",0,IF(OR(H36 = Geral!$A$43,H36 = Geral!$A$44),Geral!$H$15,IF(YEAR(NOW())-YEAR(E35) &lt; 19,Geral!$I$15,Geral!$H$15)))</f>
        <v>0</v>
      </c>
      <c r="L36" s="89"/>
      <c r="M36" s="91" t="str">
        <f ca="1">IF(L36="","",IF(VLOOKUP($H36,Geral!$B$36:$D$56,3,FALSE)="&lt;=",IF(YEAR(NOW())-YEAR(VLOOKUP(L36,Atletas!$B$2:$D$98,3,FALSE))&gt;VLOOKUP($H36,Geral!$B$36:$C$56,2,FALSE),"ý","þ"),IF(VLOOKUP($H36,Geral!$B$36:$D$56,3,FALSE)="&gt;=",IF(YEAR(NOW())-YEAR(VLOOKUP(L36,Atletas!$B$2:$D$98,3,FALSE))&lt;VLOOKUP($H36,Geral!$B$36:$C$56,2,FALSE),"ý","þ"))))</f>
        <v/>
      </c>
      <c r="N36" s="93" t="str">
        <f>IF($L36="","",IF(IFERROR(VLOOKUP($L36,Atletas!$B$2:$F$98,2,FALSE),"") ="","Cadastro não encontrado. Digite os dados.",VLOOKUP($L36,Atletas!$B$2:$F$98,2,FALSE)))</f>
        <v/>
      </c>
      <c r="O36" s="94" t="str">
        <f>G35</f>
        <v/>
      </c>
      <c r="P36" s="95">
        <f>D36</f>
        <v>0</v>
      </c>
      <c r="Q36" s="96">
        <f t="shared" si="0"/>
        <v>0</v>
      </c>
      <c r="R36" s="95">
        <f t="shared" ref="R36:R37" si="47">L36</f>
        <v>0</v>
      </c>
      <c r="S36" s="97" t="str">
        <f t="shared" ref="S36:T36" si="48">E35</f>
        <v/>
      </c>
      <c r="T36" s="96" t="str">
        <f t="shared" si="48"/>
        <v/>
      </c>
      <c r="U36" s="110">
        <f ca="1">A35</f>
        <v>0</v>
      </c>
      <c r="V36" s="98" t="str">
        <f>C35</f>
        <v/>
      </c>
      <c r="W36" s="10"/>
      <c r="X36" s="5"/>
      <c r="Y36" s="5"/>
      <c r="Z36" s="5"/>
    </row>
    <row r="37" spans="1:26" ht="19.5" customHeight="1">
      <c r="A37" s="206"/>
      <c r="B37" s="194"/>
      <c r="C37" s="197"/>
      <c r="D37" s="99"/>
      <c r="E37" s="200"/>
      <c r="F37" s="194"/>
      <c r="G37" s="194"/>
      <c r="H37" s="100"/>
      <c r="I37" s="101" t="str">
        <f ca="1">IF(H37="","",IF(VLOOKUP(H37,Geral!$B$57:$D$67,3,FALSE)="&lt;=",IF(YEAR(NOW())-YEAR(E35)&gt;VLOOKUP(H37,Geral!$B$57:$C$67,2,FALSE),"ý","þ"),IF(VLOOKUP(H37,Geral!$B$57:$D$67,3,FALSE)="&gt;=",IF(YEAR(NOW())-YEAR(E35)&lt;VLOOKUP(H37,Geral!$B$57:$C$67,2,FALSE),"ý","þ"))))</f>
        <v/>
      </c>
      <c r="J37" s="194"/>
      <c r="K37" s="102">
        <f ca="1">IF(H37="",0,IF(OR(H37 = Geral!$A$43,H37 = Geral!$A$44),Geral!$H$15,IF(YEAR(NOW())-YEAR(E35) &lt; 19,Geral!$I$15,Geral!$H$15)))</f>
        <v>0</v>
      </c>
      <c r="L37" s="89"/>
      <c r="M37" s="91" t="str">
        <f ca="1">IF(L37="","",IF(VLOOKUP($H37,Geral!$B$58:$D$67,3,FALSE)="&lt;=",IF(YEAR(NOW())-YEAR(VLOOKUP(L37,Atletas!$B$2:$D$98,3,FALSE))&gt;VLOOKUP($H37,Geral!$B$58:$C$67,2,FALSE),"ý","þ"),IF(VLOOKUP($H37,Geral!$B$58:$D$67,3,FALSE)="&gt;=",IF(YEAR(NOW())-YEAR(VLOOKUP(L37,Atletas!$B$2:$D$98,3,FALSE))&lt;VLOOKUP($H37,Geral!$B$58:$C$67,2,FALSE),"ý","þ"))))</f>
        <v/>
      </c>
      <c r="N37" s="103" t="str">
        <f>IF($L37="","",IF(IFERROR(VLOOKUP($L37,Atletas!$B$2:$F$98,2,FALSE),"") ="","Cadastro não encontrado. Digite os dados.",VLOOKUP($L37,Atletas!$B$2:$F$98,2,FALSE)))</f>
        <v/>
      </c>
      <c r="O37" s="104" t="str">
        <f>G35</f>
        <v/>
      </c>
      <c r="P37" s="105">
        <f>D36</f>
        <v>0</v>
      </c>
      <c r="Q37" s="106">
        <f t="shared" si="0"/>
        <v>0</v>
      </c>
      <c r="R37" s="105">
        <f t="shared" si="47"/>
        <v>0</v>
      </c>
      <c r="S37" s="107" t="str">
        <f t="shared" ref="S37:T37" si="49">E35</f>
        <v/>
      </c>
      <c r="T37" s="106" t="str">
        <f t="shared" si="49"/>
        <v/>
      </c>
      <c r="U37" s="112">
        <f ca="1">A35</f>
        <v>0</v>
      </c>
      <c r="V37" s="108" t="str">
        <f>C35</f>
        <v/>
      </c>
      <c r="W37" s="10"/>
      <c r="X37" s="5"/>
      <c r="Y37" s="5"/>
      <c r="Z37" s="5"/>
    </row>
    <row r="38" spans="1:26" ht="19.5" customHeight="1">
      <c r="A38" s="204">
        <f ca="1">SUM(K38:K40)</f>
        <v>0</v>
      </c>
      <c r="B38" s="192">
        <v>13</v>
      </c>
      <c r="C38" s="195" t="str">
        <f>IF($D39="","",IF(IFERROR(VLOOKUP($D39,Atletas!$B$2:$F$98,5,FALSE),"") ="","CLUBE",VLOOKUP($D39,Atletas!$B$2:$F$98,5,FALSE)))</f>
        <v/>
      </c>
      <c r="D38" s="79"/>
      <c r="E38" s="198" t="str">
        <f>IF($D39="","",IF(IFERROR(VLOOKUP($D39,Atletas!$B$2:$F$98,3,FALSE),"") ="","DD/MM/AAAA",VLOOKUP($D39,Atletas!$B$2:$F$98,3,FALSE)))</f>
        <v/>
      </c>
      <c r="F38" s="201" t="str">
        <f>IF($D39="","",IF(IFERROR(VLOOKUP($D39,Atletas!$B$2:$F$98,4,FALSE),"") ="","Gênero",VLOOKUP($D39,Atletas!$B$2:$F$98,4,FALSE)))</f>
        <v/>
      </c>
      <c r="G38" s="202" t="str">
        <f>IF($D39="","",IF(IFERROR(VLOOKUP($D39,Atletas!$B$2:$F$98,2,FALSE),"") ="","Cadastro não encontrado. Digite os dados.",VLOOKUP($D39,Atletas!$B$2:$F$98,2,FALSE)))</f>
        <v/>
      </c>
      <c r="H38" s="80"/>
      <c r="I38" s="81" t="str">
        <f ca="1">IF(H38="","",IF(VLOOKUP(H38,Geral!$B$13:$D$34,3,FALSE)="&lt;=",IF(YEAR(NOW())-YEAR(E38)&gt;VLOOKUP(H38,Geral!$B$13:$C$34,2,FALSE),"ý","þ"),IF(VLOOKUP(H38,Geral!$B$13:$D$34,3,FALSE)="&gt;=",IF(YEAR(NOW())-YEAR(E38)&lt;VLOOKUP(H38,Geral!$B$13:$C$34,2,FALSE),"ý","þ"))))</f>
        <v/>
      </c>
      <c r="J38" s="203" t="s">
        <v>91</v>
      </c>
      <c r="K38" s="82">
        <f ca="1">SUM(IF(J38="Sim",IF(H38="",0,IF(OR(H38 = Geral!$A$43,H38 = Geral!$A$44),Geral!$H$13,IF(YEAR(NOW())-YEAR(E38) &lt; 19,Geral!$I$17,Geral!$H$17))),0),IF(H38="",0,IF(OR(H38 = Geral!$A$43,H38 = Geral!$A$44),Geral!$H$13,IF(YEAR(NOW())-YEAR(E38) &lt; 18,Geral!$I$13,Geral!$H$13))))</f>
        <v>0</v>
      </c>
      <c r="L38" s="214"/>
      <c r="M38" s="169"/>
      <c r="N38" s="215"/>
      <c r="O38" s="83" t="str">
        <f>G38</f>
        <v/>
      </c>
      <c r="P38" s="84">
        <f>D39</f>
        <v>0</v>
      </c>
      <c r="Q38" s="85">
        <f t="shared" si="0"/>
        <v>0</v>
      </c>
      <c r="R38" s="85"/>
      <c r="S38" s="86" t="str">
        <f t="shared" ref="S38:T38" si="50">E38</f>
        <v/>
      </c>
      <c r="T38" s="85" t="str">
        <f t="shared" si="50"/>
        <v/>
      </c>
      <c r="U38" s="87">
        <f ca="1">A38</f>
        <v>0</v>
      </c>
      <c r="V38" s="88" t="str">
        <f>C38</f>
        <v/>
      </c>
      <c r="W38" s="10"/>
      <c r="X38" s="5"/>
      <c r="Y38" s="5"/>
      <c r="Z38" s="5"/>
    </row>
    <row r="39" spans="1:26" ht="19.5" customHeight="1">
      <c r="A39" s="205"/>
      <c r="B39" s="193"/>
      <c r="C39" s="196"/>
      <c r="D39" s="89"/>
      <c r="E39" s="199"/>
      <c r="F39" s="193"/>
      <c r="G39" s="193"/>
      <c r="H39" s="90"/>
      <c r="I39" s="91" t="str">
        <f ca="1">IF(H39="","",IF(VLOOKUP(H39,Geral!$B$35:$D$56,3,FALSE)="&lt;=",IF(YEAR(NOW())-YEAR(E38)&gt;VLOOKUP(H39,Geral!$B$35:$C$56,2,FALSE),"ý","þ"),IF(VLOOKUP(H39,Geral!$B$35:$D$56,3,FALSE)="&gt;=",IF(YEAR(NOW())-YEAR(E38)&lt;VLOOKUP(H39,Geral!$B$35:$C$56,2,FALSE),"ý","þ"))))</f>
        <v/>
      </c>
      <c r="J39" s="193"/>
      <c r="K39" s="92">
        <f ca="1">IF(H39="",0,IF(OR(H39 = Geral!$A$43,H39 = Geral!$A$44),Geral!$H$15,IF(YEAR(NOW())-YEAR(E38) &lt; 19,Geral!$I$15,Geral!$H$15)))</f>
        <v>0</v>
      </c>
      <c r="L39" s="89"/>
      <c r="M39" s="91" t="str">
        <f ca="1">IF(L39="","",IF(VLOOKUP($H39,Geral!$B$36:$D$56,3,FALSE)="&lt;=",IF(YEAR(NOW())-YEAR(VLOOKUP(L39,Atletas!$B$2:$D$98,3,FALSE))&gt;VLOOKUP($H39,Geral!$B$36:$C$56,2,FALSE),"ý","þ"),IF(VLOOKUP($H39,Geral!$B$36:$D$56,3,FALSE)="&gt;=",IF(YEAR(NOW())-YEAR(VLOOKUP(L39,Atletas!$B$2:$D$98,3,FALSE))&lt;VLOOKUP($H39,Geral!$B$36:$C$56,2,FALSE),"ý","þ"))))</f>
        <v/>
      </c>
      <c r="N39" s="93" t="str">
        <f>IF($L39="","",IF(IFERROR(VLOOKUP($L39,Atletas!$B$2:$F$98,2,FALSE),"") ="","Cadastro não encontrado. Digite os dados.",VLOOKUP($L39,Atletas!$B$2:$F$98,2,FALSE)))</f>
        <v/>
      </c>
      <c r="O39" s="94" t="str">
        <f>G38</f>
        <v/>
      </c>
      <c r="P39" s="95">
        <f>D39</f>
        <v>0</v>
      </c>
      <c r="Q39" s="96">
        <f t="shared" si="0"/>
        <v>0</v>
      </c>
      <c r="R39" s="95">
        <f t="shared" ref="R39:R40" si="51">L39</f>
        <v>0</v>
      </c>
      <c r="S39" s="97" t="str">
        <f t="shared" ref="S39:T39" si="52">E38</f>
        <v/>
      </c>
      <c r="T39" s="96" t="str">
        <f t="shared" si="52"/>
        <v/>
      </c>
      <c r="U39" s="110">
        <f ca="1">A38</f>
        <v>0</v>
      </c>
      <c r="V39" s="98" t="str">
        <f>C38</f>
        <v/>
      </c>
      <c r="W39" s="10"/>
      <c r="X39" s="5"/>
      <c r="Y39" s="5"/>
      <c r="Z39" s="5"/>
    </row>
    <row r="40" spans="1:26" ht="19.5" customHeight="1">
      <c r="A40" s="206"/>
      <c r="B40" s="194"/>
      <c r="C40" s="197"/>
      <c r="D40" s="99"/>
      <c r="E40" s="200"/>
      <c r="F40" s="194"/>
      <c r="G40" s="194"/>
      <c r="H40" s="100"/>
      <c r="I40" s="101" t="str">
        <f ca="1">IF(H40="","",IF(VLOOKUP(H40,Geral!$B$57:$D$67,3,FALSE)="&lt;=",IF(YEAR(NOW())-YEAR(E38)&gt;VLOOKUP(H40,Geral!$B$57:$C$67,2,FALSE),"ý","þ"),IF(VLOOKUP(H40,Geral!$B$57:$D$67,3,FALSE)="&gt;=",IF(YEAR(NOW())-YEAR(E38)&lt;VLOOKUP(H40,Geral!$B$57:$C$67,2,FALSE),"ý","þ"))))</f>
        <v/>
      </c>
      <c r="J40" s="194"/>
      <c r="K40" s="102">
        <f ca="1">IF(H40="",0,IF(OR(H40 = Geral!$A$43,H40 = Geral!$A$44),Geral!$H$15,IF(YEAR(NOW())-YEAR(E38) &lt; 19,Geral!$I$15,Geral!$H$15)))</f>
        <v>0</v>
      </c>
      <c r="L40" s="89"/>
      <c r="M40" s="91" t="str">
        <f ca="1">IF(L40="","",IF(VLOOKUP($H40,Geral!$B$58:$D$67,3,FALSE)="&lt;=",IF(YEAR(NOW())-YEAR(VLOOKUP(L40,Atletas!$B$2:$D$98,3,FALSE))&gt;VLOOKUP($H40,Geral!$B$58:$C$67,2,FALSE),"ý","þ"),IF(VLOOKUP($H40,Geral!$B$58:$D$67,3,FALSE)="&gt;=",IF(YEAR(NOW())-YEAR(VLOOKUP(L40,Atletas!$B$2:$D$98,3,FALSE))&lt;VLOOKUP($H40,Geral!$B$58:$C$67,2,FALSE),"ý","þ"))))</f>
        <v/>
      </c>
      <c r="N40" s="103" t="str">
        <f>IF($L40="","",IF(IFERROR(VLOOKUP($L40,Atletas!$B$2:$F$98,2,FALSE),"") ="","Cadastro não encontrado. Digite os dados.",VLOOKUP($L40,Atletas!$B$2:$F$98,2,FALSE)))</f>
        <v/>
      </c>
      <c r="O40" s="104" t="str">
        <f>G38</f>
        <v/>
      </c>
      <c r="P40" s="105">
        <f>D39</f>
        <v>0</v>
      </c>
      <c r="Q40" s="106">
        <f t="shared" si="0"/>
        <v>0</v>
      </c>
      <c r="R40" s="105">
        <f t="shared" si="51"/>
        <v>0</v>
      </c>
      <c r="S40" s="107" t="str">
        <f t="shared" ref="S40:T40" si="53">E38</f>
        <v/>
      </c>
      <c r="T40" s="106" t="str">
        <f t="shared" si="53"/>
        <v/>
      </c>
      <c r="U40" s="112">
        <f ca="1">A38</f>
        <v>0</v>
      </c>
      <c r="V40" s="108" t="str">
        <f>C38</f>
        <v/>
      </c>
      <c r="W40" s="10"/>
      <c r="X40" s="5"/>
      <c r="Y40" s="5"/>
      <c r="Z40" s="5"/>
    </row>
    <row r="41" spans="1:26" ht="19.5" customHeight="1">
      <c r="A41" s="204">
        <f ca="1">SUM(K41:K43)</f>
        <v>0</v>
      </c>
      <c r="B41" s="192">
        <v>14</v>
      </c>
      <c r="C41" s="195" t="str">
        <f>IF($D42="","",IF(IFERROR(VLOOKUP($D42,Atletas!$B$2:$F$98,5,FALSE),"") ="","CLUBE",VLOOKUP($D42,Atletas!$B$2:$F$98,5,FALSE)))</f>
        <v/>
      </c>
      <c r="D41" s="79"/>
      <c r="E41" s="198" t="str">
        <f>IF($D42="","",IF(IFERROR(VLOOKUP($D42,Atletas!$B$2:$F$98,3,FALSE),"") ="","DD/MM/AAAA",VLOOKUP($D42,Atletas!$B$2:$F$98,3,FALSE)))</f>
        <v/>
      </c>
      <c r="F41" s="201" t="str">
        <f>IF($D42="","",IF(IFERROR(VLOOKUP($D42,Atletas!$B$2:$F$98,4,FALSE),"") ="","Gênero",VLOOKUP($D42,Atletas!$B$2:$F$98,4,FALSE)))</f>
        <v/>
      </c>
      <c r="G41" s="202" t="str">
        <f>IF($D42="","",IF(IFERROR(VLOOKUP($D42,Atletas!$B$2:$F$98,2,FALSE),"") ="","Cadastro não encontrado. Digite os dados.",VLOOKUP($D42,Atletas!$B$2:$F$98,2,FALSE)))</f>
        <v/>
      </c>
      <c r="H41" s="80"/>
      <c r="I41" s="81" t="str">
        <f ca="1">IF(H41="","",IF(VLOOKUP(H41,Geral!$B$13:$D$34,3,FALSE)="&lt;=",IF(YEAR(NOW())-YEAR(E41)&gt;VLOOKUP(H41,Geral!$B$13:$C$34,2,FALSE),"ý","þ"),IF(VLOOKUP(H41,Geral!$B$13:$D$34,3,FALSE)="&gt;=",IF(YEAR(NOW())-YEAR(E41)&lt;VLOOKUP(H41,Geral!$B$13:$C$34,2,FALSE),"ý","þ"))))</f>
        <v/>
      </c>
      <c r="J41" s="203" t="s">
        <v>91</v>
      </c>
      <c r="K41" s="82">
        <f ca="1">SUM(IF(J41="Sim",IF(H41="",0,IF(OR(H41 = Geral!$A$43,H41 = Geral!$A$44),Geral!$H$13,IF(YEAR(NOW())-YEAR(E41) &lt; 19,Geral!$I$17,Geral!$H$17))),0),IF(H41="",0,IF(OR(H41 = Geral!$A$43,H41 = Geral!$A$44),Geral!$H$13,IF(YEAR(NOW())-YEAR(E41) &lt; 18,Geral!$I$13,Geral!$H$13))))</f>
        <v>0</v>
      </c>
      <c r="L41" s="207"/>
      <c r="M41" s="208"/>
      <c r="N41" s="209"/>
      <c r="O41" s="83" t="str">
        <f>G41</f>
        <v/>
      </c>
      <c r="P41" s="84">
        <f>D42</f>
        <v>0</v>
      </c>
      <c r="Q41" s="85">
        <f t="shared" si="0"/>
        <v>0</v>
      </c>
      <c r="R41" s="85"/>
      <c r="S41" s="86" t="str">
        <f t="shared" ref="S41:T41" si="54">E41</f>
        <v/>
      </c>
      <c r="T41" s="85" t="str">
        <f t="shared" si="54"/>
        <v/>
      </c>
      <c r="U41" s="87">
        <f ca="1">A41</f>
        <v>0</v>
      </c>
      <c r="V41" s="88" t="str">
        <f>C41</f>
        <v/>
      </c>
      <c r="W41" s="10"/>
      <c r="X41" s="5"/>
      <c r="Y41" s="5"/>
      <c r="Z41" s="5"/>
    </row>
    <row r="42" spans="1:26" ht="19.5" customHeight="1">
      <c r="A42" s="205"/>
      <c r="B42" s="193"/>
      <c r="C42" s="196"/>
      <c r="D42" s="89"/>
      <c r="E42" s="199"/>
      <c r="F42" s="193"/>
      <c r="G42" s="193"/>
      <c r="H42" s="90"/>
      <c r="I42" s="91" t="str">
        <f ca="1">IF(H42="","",IF(VLOOKUP(H42,Geral!$B$35:$D$56,3,FALSE)="&lt;=",IF(YEAR(NOW())-YEAR(E41)&gt;VLOOKUP(H42,Geral!$B$35:$C$56,2,FALSE),"ý","þ"),IF(VLOOKUP(H42,Geral!$B$35:$D$56,3,FALSE)="&gt;=",IF(YEAR(NOW())-YEAR(E41)&lt;VLOOKUP(H42,Geral!$B$35:$C$56,2,FALSE),"ý","þ"))))</f>
        <v/>
      </c>
      <c r="J42" s="193"/>
      <c r="K42" s="92">
        <f ca="1">IF(H42="",0,IF(OR(H42 = Geral!$A$43,H42 = Geral!$A$44),Geral!$H$15,IF(YEAR(NOW())-YEAR(E41) &lt; 19,Geral!$I$15,Geral!$H$15)))</f>
        <v>0</v>
      </c>
      <c r="L42" s="89"/>
      <c r="M42" s="91" t="str">
        <f ca="1">IF(L42="","",IF(VLOOKUP($H42,Geral!$B$35:$D$56,3,FALSE)="&lt;=",IF(YEAR(NOW())-YEAR(VLOOKUP(L42,Atletas!$B$2:$D$98,3,FALSE))&gt;VLOOKUP($H42,Geral!$B$35:$C$56,2,FALSE),"ý","þ"),IF(VLOOKUP($H42,Geral!$B$35:$D$56,3,FALSE)="&gt;=",IF(YEAR(NOW())-YEAR(VLOOKUP(L42,Atletas!$B$2:$D$98,3,FALSE))&lt;VLOOKUP($H42,Geral!$B$35:$C$56,2,FALSE),"ý","þ"))))</f>
        <v/>
      </c>
      <c r="N42" s="93" t="str">
        <f>IF($L42="","",IF(IFERROR(VLOOKUP($L42,Atletas!$B$2:$F$98,2,FALSE),"") ="","Cadastro não encontrado. Digite os dados.",VLOOKUP($L42,Atletas!$B$2:$F$98,2,FALSE)))</f>
        <v/>
      </c>
      <c r="O42" s="94" t="str">
        <f>G41</f>
        <v/>
      </c>
      <c r="P42" s="95">
        <f>D42</f>
        <v>0</v>
      </c>
      <c r="Q42" s="96">
        <f t="shared" si="0"/>
        <v>0</v>
      </c>
      <c r="R42" s="95">
        <f t="shared" ref="R42:R43" si="55">L42</f>
        <v>0</v>
      </c>
      <c r="S42" s="97" t="str">
        <f t="shared" ref="S42:T42" si="56">E41</f>
        <v/>
      </c>
      <c r="T42" s="96" t="str">
        <f t="shared" si="56"/>
        <v/>
      </c>
      <c r="U42" s="110">
        <f ca="1">A41</f>
        <v>0</v>
      </c>
      <c r="V42" s="98" t="str">
        <f>C41</f>
        <v/>
      </c>
      <c r="W42" s="10"/>
      <c r="X42" s="5"/>
      <c r="Y42" s="5"/>
      <c r="Z42" s="5"/>
    </row>
    <row r="43" spans="1:26" ht="19.5" customHeight="1">
      <c r="A43" s="206"/>
      <c r="B43" s="194"/>
      <c r="C43" s="197"/>
      <c r="D43" s="99"/>
      <c r="E43" s="200"/>
      <c r="F43" s="194"/>
      <c r="G43" s="194"/>
      <c r="H43" s="100"/>
      <c r="I43" s="101" t="str">
        <f ca="1">IF(H43="","",IF(VLOOKUP(H43,Geral!$B$57:$D$67,3,FALSE)="&lt;=",IF(YEAR(NOW())-YEAR(E41)&gt;VLOOKUP(H43,Geral!$B$57:$C$67,2,FALSE),"ý","þ"),IF(VLOOKUP(H43,Geral!$B$57:$D$67,3,FALSE)="&gt;=",IF(YEAR(NOW())-YEAR(E41)&lt;VLOOKUP(H43,Geral!$B$57:$C$67,2,FALSE),"ý","þ"))))</f>
        <v/>
      </c>
      <c r="J43" s="194"/>
      <c r="K43" s="102">
        <f ca="1">IF(H43="",0,IF(OR(H43 = Geral!$A$43,H43 = Geral!$A$44),Geral!$H$15,IF(YEAR(NOW())-YEAR(E41) &lt; 19,Geral!$I$15,Geral!$H$15)))</f>
        <v>0</v>
      </c>
      <c r="L43" s="111"/>
      <c r="M43" s="91" t="str">
        <f ca="1">IF(L43="","",IF(VLOOKUP($H43,Geral!$B$57:$D$67,3,FALSE)="&lt;=",IF(YEAR(NOW())-YEAR(VLOOKUP(L43,Atletas!$B$2:$D$98,3,FALSE))&gt;VLOOKUP($H43,Geral!$B$57:$C$67,2,FALSE),"ý","þ"),IF(VLOOKUP($H43,Geral!$B$57:$D$67,3,FALSE)="&gt;=",IF(YEAR(NOW())-YEAR(VLOOKUP(L43,Atletas!$B$2:$D$98,3,FALSE))&lt;VLOOKUP($H43,Geral!$B$57:$C$67,2,FALSE),"ý","þ"))))</f>
        <v/>
      </c>
      <c r="N43" s="103" t="str">
        <f>IF($L43="","",IF(IFERROR(VLOOKUP($L43,Atletas!$B$2:$F$98,2,FALSE),"") ="","Cadastro não encontrado. Digite os dados.",VLOOKUP($L43,Atletas!$B$2:$F$98,2,FALSE)))</f>
        <v/>
      </c>
      <c r="O43" s="104" t="str">
        <f>G41</f>
        <v/>
      </c>
      <c r="P43" s="105">
        <f>D42</f>
        <v>0</v>
      </c>
      <c r="Q43" s="106">
        <f t="shared" si="0"/>
        <v>0</v>
      </c>
      <c r="R43" s="105">
        <f t="shared" si="55"/>
        <v>0</v>
      </c>
      <c r="S43" s="107" t="str">
        <f t="shared" ref="S43:T43" si="57">E41</f>
        <v/>
      </c>
      <c r="T43" s="106" t="str">
        <f t="shared" si="57"/>
        <v/>
      </c>
      <c r="U43" s="112">
        <f ca="1">A41</f>
        <v>0</v>
      </c>
      <c r="V43" s="108" t="str">
        <f>C41</f>
        <v/>
      </c>
      <c r="W43" s="10"/>
      <c r="X43" s="5"/>
      <c r="Y43" s="5"/>
      <c r="Z43" s="5"/>
    </row>
    <row r="44" spans="1:26" ht="19.5" customHeight="1">
      <c r="A44" s="204">
        <f ca="1">SUM(K44:K46)</f>
        <v>0</v>
      </c>
      <c r="B44" s="192">
        <v>15</v>
      </c>
      <c r="C44" s="195" t="str">
        <f>IF($D45="","",IF(IFERROR(VLOOKUP($D45,Atletas!$B$2:$F$98,5,FALSE),"") ="","CLUBE",VLOOKUP($D45,Atletas!$B$2:$F$98,5,FALSE)))</f>
        <v/>
      </c>
      <c r="D44" s="79"/>
      <c r="E44" s="198" t="str">
        <f>IF($D45="","",IF(IFERROR(VLOOKUP($D45,Atletas!$B$2:$F$98,3,FALSE),"") ="","DD/MM/AAAA",VLOOKUP($D45,Atletas!$B$2:$F$98,3,FALSE)))</f>
        <v/>
      </c>
      <c r="F44" s="201" t="str">
        <f>IF($D45="","",IF(IFERROR(VLOOKUP($D45,Atletas!$B$2:$F$98,4,FALSE),"") ="","Gênero",VLOOKUP($D45,Atletas!$B$2:$F$98,4,FALSE)))</f>
        <v/>
      </c>
      <c r="G44" s="202" t="str">
        <f>IF($D45="","",IF(IFERROR(VLOOKUP($D45,Atletas!$B$2:$F$98,2,FALSE),"") ="","Cadastro não encontrado. Digite os dados.",VLOOKUP($D45,Atletas!$B$2:$F$98,2,FALSE)))</f>
        <v/>
      </c>
      <c r="H44" s="80"/>
      <c r="I44" s="81" t="str">
        <f ca="1">IF(H44="","",IF(VLOOKUP(H44,Geral!$B$13:$D$34,3,FALSE)="&lt;=",IF(YEAR(NOW())-YEAR(E44)&gt;VLOOKUP(H44,Geral!$B$13:$C$34,2,FALSE),"ý","þ"),IF(VLOOKUP(H44,Geral!$B$13:$D$34,3,FALSE)="&gt;=",IF(YEAR(NOW())-YEAR(E44)&lt;VLOOKUP(H44,Geral!$B$13:$C$34,2,FALSE),"ý","þ"))))</f>
        <v/>
      </c>
      <c r="J44" s="203" t="s">
        <v>91</v>
      </c>
      <c r="K44" s="82">
        <f ca="1">SUM(IF(J44="Sim",IF(H44="",0,IF(OR(H44 = Geral!$A$43,H44 = Geral!$A$44),Geral!$H$13,IF(YEAR(NOW())-YEAR(E44) &lt; 19,Geral!$I$17,Geral!$H$17))),0),IF(H44="",0,IF(OR(H44 = Geral!$A$43,H44 = Geral!$A$44),Geral!$H$13,IF(YEAR(NOW())-YEAR(E44) &lt; 18,Geral!$I$13,Geral!$H$13))))</f>
        <v>0</v>
      </c>
      <c r="L44" s="214"/>
      <c r="M44" s="169"/>
      <c r="N44" s="215"/>
      <c r="O44" s="83" t="str">
        <f>G44</f>
        <v/>
      </c>
      <c r="P44" s="84">
        <f>D45</f>
        <v>0</v>
      </c>
      <c r="Q44" s="85">
        <f t="shared" si="0"/>
        <v>0</v>
      </c>
      <c r="R44" s="85"/>
      <c r="S44" s="86" t="str">
        <f t="shared" ref="S44:T44" si="58">E44</f>
        <v/>
      </c>
      <c r="T44" s="85" t="str">
        <f t="shared" si="58"/>
        <v/>
      </c>
      <c r="U44" s="87">
        <f ca="1">A44</f>
        <v>0</v>
      </c>
      <c r="V44" s="88" t="str">
        <f>C44</f>
        <v/>
      </c>
      <c r="W44" s="10"/>
      <c r="X44" s="5"/>
      <c r="Y44" s="5"/>
      <c r="Z44" s="5"/>
    </row>
    <row r="45" spans="1:26" ht="19.5" customHeight="1">
      <c r="A45" s="205"/>
      <c r="B45" s="193"/>
      <c r="C45" s="196"/>
      <c r="D45" s="89"/>
      <c r="E45" s="199"/>
      <c r="F45" s="193"/>
      <c r="G45" s="193"/>
      <c r="H45" s="90"/>
      <c r="I45" s="91" t="str">
        <f ca="1">IF(H45="","",IF(VLOOKUP(H45,Geral!$B$35:$D$56,3,FALSE)="&lt;=",IF(YEAR(NOW())-YEAR(E44)&gt;VLOOKUP(H45,Geral!$B$35:$C$56,2,FALSE),"ý","þ"),IF(VLOOKUP(H45,Geral!$B$35:$D$56,3,FALSE)="&gt;=",IF(YEAR(NOW())-YEAR(E44)&lt;VLOOKUP(H45,Geral!$B$35:$C$56,2,FALSE),"ý","þ"))))</f>
        <v/>
      </c>
      <c r="J45" s="193"/>
      <c r="K45" s="92">
        <f ca="1">IF(H45="",0,IF(OR(H45 = Geral!$A$43,H45 = Geral!$A$44),Geral!$H$15,IF(YEAR(NOW())-YEAR(E44) &lt; 19,Geral!$I$15,Geral!$H$15)))</f>
        <v>0</v>
      </c>
      <c r="L45" s="89"/>
      <c r="M45" s="91" t="str">
        <f ca="1">IF(L45="","",IF(VLOOKUP($H45,Geral!$B$35:$D$56,3,FALSE)="&lt;=",IF(YEAR(NOW())-YEAR(VLOOKUP(L45,Atletas!$B$2:$D$98,3,FALSE))&gt;VLOOKUP($H45,Geral!$B$35:$C$56,2,FALSE),"ý","þ"),IF(VLOOKUP($H45,Geral!$B$35:$D$56,3,FALSE)="&gt;=",IF(YEAR(NOW())-YEAR(VLOOKUP(L45,Atletas!$B$2:$D$98,3,FALSE))&lt;VLOOKUP($H45,Geral!$B$35:$C$56,2,FALSE),"ý","þ"))))</f>
        <v/>
      </c>
      <c r="N45" s="93"/>
      <c r="O45" s="94" t="str">
        <f>G44</f>
        <v/>
      </c>
      <c r="P45" s="95">
        <f>D45</f>
        <v>0</v>
      </c>
      <c r="Q45" s="96">
        <f t="shared" si="0"/>
        <v>0</v>
      </c>
      <c r="R45" s="95">
        <f t="shared" ref="R45:R46" si="59">L45</f>
        <v>0</v>
      </c>
      <c r="S45" s="97" t="str">
        <f t="shared" ref="S45:T45" si="60">E44</f>
        <v/>
      </c>
      <c r="T45" s="96" t="str">
        <f t="shared" si="60"/>
        <v/>
      </c>
      <c r="U45" s="110">
        <f ca="1">A44</f>
        <v>0</v>
      </c>
      <c r="V45" s="98" t="str">
        <f>C44</f>
        <v/>
      </c>
      <c r="W45" s="10"/>
      <c r="X45" s="5"/>
      <c r="Y45" s="5"/>
      <c r="Z45" s="5"/>
    </row>
    <row r="46" spans="1:26" ht="19.5" customHeight="1">
      <c r="A46" s="206"/>
      <c r="B46" s="194"/>
      <c r="C46" s="197"/>
      <c r="D46" s="99"/>
      <c r="E46" s="200"/>
      <c r="F46" s="194"/>
      <c r="G46" s="194"/>
      <c r="H46" s="100"/>
      <c r="I46" s="101" t="str">
        <f ca="1">IF(H46="","",IF(VLOOKUP(H46,Geral!$B$57:$D$67,3,FALSE)="&lt;=",IF(YEAR(NOW())-YEAR(E44)&gt;VLOOKUP(H46,Geral!$B$57:$C$67,2,FALSE),"ý","þ"),IF(VLOOKUP(H46,Geral!$B$57:$D$67,3,FALSE)="&gt;=",IF(YEAR(NOW())-YEAR(E44)&lt;VLOOKUP(H46,Geral!$B$57:$C$67,2,FALSE),"ý","þ"))))</f>
        <v/>
      </c>
      <c r="J46" s="194"/>
      <c r="K46" s="102">
        <f ca="1">IF(H46="",0,IF(OR(H46 = Geral!$A$43,H46 = Geral!$A$44),Geral!$H$15,IF(YEAR(NOW())-YEAR(E44) &lt; 19,Geral!$I$15,Geral!$H$15)))</f>
        <v>0</v>
      </c>
      <c r="L46" s="89"/>
      <c r="M46" s="91" t="str">
        <f ca="1">IF(L46="","",IF(VLOOKUP($H46,Geral!$B$57:$D$67,3,FALSE)="&lt;=",IF(YEAR(NOW())-YEAR(VLOOKUP(L46,Atletas!$B$2:$D$98,3,FALSE))&gt;VLOOKUP($H46,Geral!$B$57:$C$67,2,FALSE),"ý","þ"),IF(VLOOKUP($H46,Geral!$B$57:$D$67,3,FALSE)="&gt;=",IF(YEAR(NOW())-YEAR(VLOOKUP(L46,Atletas!$B$2:$D$98,3,FALSE))&lt;VLOOKUP($H46,Geral!$B$57:$C$67,2,FALSE),"ý","þ"))))</f>
        <v/>
      </c>
      <c r="N46" s="103" t="str">
        <f>IF($L46="","",IF(IFERROR(VLOOKUP($L46,Atletas!$B$2:$F$98,2,FALSE),"") ="","Cadastro não encontrado. Digite os dados.",VLOOKUP($L46,Atletas!$B$2:$F$98,2,FALSE)))</f>
        <v/>
      </c>
      <c r="O46" s="104" t="str">
        <f>G44</f>
        <v/>
      </c>
      <c r="P46" s="105">
        <f>D45</f>
        <v>0</v>
      </c>
      <c r="Q46" s="106">
        <f t="shared" si="0"/>
        <v>0</v>
      </c>
      <c r="R46" s="105">
        <f t="shared" si="59"/>
        <v>0</v>
      </c>
      <c r="S46" s="107" t="str">
        <f t="shared" ref="S46:T46" si="61">E44</f>
        <v/>
      </c>
      <c r="T46" s="106" t="str">
        <f t="shared" si="61"/>
        <v/>
      </c>
      <c r="U46" s="112">
        <f ca="1">A44</f>
        <v>0</v>
      </c>
      <c r="V46" s="108" t="str">
        <f>C44</f>
        <v/>
      </c>
      <c r="W46" s="10"/>
      <c r="X46" s="5"/>
      <c r="Y46" s="5"/>
      <c r="Z46" s="5"/>
    </row>
    <row r="47" spans="1:26" ht="19.5" customHeight="1">
      <c r="A47" s="204">
        <f ca="1">SUM(K47:K49)</f>
        <v>0</v>
      </c>
      <c r="B47" s="192">
        <v>16</v>
      </c>
      <c r="C47" s="195" t="str">
        <f>IF($D48="","",IF(IFERROR(VLOOKUP($D48,Atletas!$B$2:$F$98,5,FALSE),"") ="","CLUBE",VLOOKUP($D48,Atletas!$B$2:$F$98,5,FALSE)))</f>
        <v/>
      </c>
      <c r="D47" s="79"/>
      <c r="E47" s="198" t="str">
        <f>IF($D48="","",IF(IFERROR(VLOOKUP($D48,Atletas!$B$2:$F$98,3,FALSE),"") ="","DD/MM/AAAA",VLOOKUP($D48,Atletas!$B$2:$F$98,3,FALSE)))</f>
        <v/>
      </c>
      <c r="F47" s="201" t="str">
        <f>IF($D48="","",IF(IFERROR(VLOOKUP($D48,Atletas!$B$2:$F$98,4,FALSE),"") ="","Gênero",VLOOKUP($D48,Atletas!$B$2:$F$98,4,FALSE)))</f>
        <v/>
      </c>
      <c r="G47" s="202" t="str">
        <f>IF($D48="","",IF(IFERROR(VLOOKUP($D48,Atletas!$B$2:$F$98,2,FALSE),"") ="","Cadastro não encontrado. Digite os dados.",VLOOKUP($D48,Atletas!$B$2:$F$98,2,FALSE)))</f>
        <v/>
      </c>
      <c r="H47" s="80"/>
      <c r="I47" s="81" t="str">
        <f ca="1">IF(H47="","",IF(VLOOKUP(H47,Geral!$B$13:$D$34,3,FALSE)="&lt;=",IF(YEAR(NOW())-YEAR(E47)&gt;VLOOKUP(H47,Geral!$B$13:$C$34,2,FALSE),"ý","þ"),IF(VLOOKUP(H47,Geral!$B$13:$D$34,3,FALSE)="&gt;=",IF(YEAR(NOW())-YEAR(E47)&lt;VLOOKUP(H47,Geral!$B$13:$C$34,2,FALSE),"ý","þ"))))</f>
        <v/>
      </c>
      <c r="J47" s="203" t="s">
        <v>91</v>
      </c>
      <c r="K47" s="82">
        <f ca="1">SUM(IF(J47="Sim",IF(H47="",0,IF(OR(H47 = Geral!$A$43,H47 = Geral!$A$44),Geral!$H$13,IF(YEAR(NOW())-YEAR(E47) &lt; 19,Geral!$I$17,Geral!$H$17))),0),IF(H47="",0,IF(OR(H47 = Geral!$A$43,H47 = Geral!$A$44),Geral!$H$13,IF(YEAR(NOW())-YEAR(E47) &lt; 18,Geral!$I$13,Geral!$H$13))))</f>
        <v>0</v>
      </c>
      <c r="L47" s="207"/>
      <c r="M47" s="208"/>
      <c r="N47" s="209"/>
      <c r="O47" s="83" t="str">
        <f>G47</f>
        <v/>
      </c>
      <c r="P47" s="84">
        <f>D48</f>
        <v>0</v>
      </c>
      <c r="Q47" s="85">
        <f t="shared" si="0"/>
        <v>0</v>
      </c>
      <c r="R47" s="85"/>
      <c r="S47" s="86" t="str">
        <f t="shared" ref="S47:T47" si="62">E47</f>
        <v/>
      </c>
      <c r="T47" s="85" t="str">
        <f t="shared" si="62"/>
        <v/>
      </c>
      <c r="U47" s="87">
        <f ca="1">A47</f>
        <v>0</v>
      </c>
      <c r="V47" s="88" t="str">
        <f>C47</f>
        <v/>
      </c>
      <c r="W47" s="10"/>
      <c r="X47" s="5"/>
      <c r="Y47" s="5"/>
      <c r="Z47" s="5"/>
    </row>
    <row r="48" spans="1:26" ht="19.5" customHeight="1">
      <c r="A48" s="205"/>
      <c r="B48" s="193"/>
      <c r="C48" s="196"/>
      <c r="D48" s="111"/>
      <c r="E48" s="199"/>
      <c r="F48" s="193"/>
      <c r="G48" s="193"/>
      <c r="H48" s="90"/>
      <c r="I48" s="91" t="str">
        <f ca="1">IF(H48="","",IF(VLOOKUP(H48,Geral!$B$35:$D$56,3,FALSE)="&lt;=",IF(YEAR(NOW())-YEAR(E47)&gt;VLOOKUP(H48,Geral!$B$35:$C$56,2,FALSE),"ý","þ"),IF(VLOOKUP(H48,Geral!$B$35:$D$56,3,FALSE)="&gt;=",IF(YEAR(NOW())-YEAR(E47)&lt;VLOOKUP(H48,Geral!$B$35:$C$56,2,FALSE),"ý","þ"))))</f>
        <v/>
      </c>
      <c r="J48" s="193"/>
      <c r="K48" s="92">
        <f ca="1">IF(H48="",0,IF(OR(H48 = Geral!$A$43,H48 = Geral!$A$44),Geral!$H$15,IF(YEAR(NOW())-YEAR(E47) &lt; 19,Geral!$I$15,Geral!$H$15)))</f>
        <v>0</v>
      </c>
      <c r="L48" s="109"/>
      <c r="M48" s="91" t="str">
        <f ca="1">IF(L48="","",IF(VLOOKUP($H48,Geral!$B$35:$D$56,3,FALSE)="&lt;=",IF(YEAR(NOW())-YEAR(VLOOKUP(L48,Atletas!$B$2:$D$98,3,FALSE))&gt;VLOOKUP($H48,Geral!$B$35:$C$56,2,FALSE),"ý","þ"),IF(VLOOKUP($H48,Geral!$B$35:$D$56,3,FALSE)="&gt;=",IF(YEAR(NOW())-YEAR(VLOOKUP(L48,Atletas!$B$2:$D$98,3,FALSE))&lt;VLOOKUP($H48,Geral!$B$35:$C$56,2,FALSE),"ý","þ"))))</f>
        <v/>
      </c>
      <c r="N48" s="93" t="str">
        <f>IF($L48="","",IF(IFERROR(VLOOKUP($L48,Atletas!$B$2:$F$98,2,FALSE),"") ="","Cadastro não encontrado. Digite os dados.",VLOOKUP($L48,Atletas!$B$2:$F$98,2,FALSE)))</f>
        <v/>
      </c>
      <c r="O48" s="94" t="str">
        <f>G47</f>
        <v/>
      </c>
      <c r="P48" s="95">
        <f>D48</f>
        <v>0</v>
      </c>
      <c r="Q48" s="96">
        <f t="shared" si="0"/>
        <v>0</v>
      </c>
      <c r="R48" s="95">
        <f t="shared" ref="R48:R49" si="63">L48</f>
        <v>0</v>
      </c>
      <c r="S48" s="97" t="str">
        <f t="shared" ref="S48:T48" si="64">E47</f>
        <v/>
      </c>
      <c r="T48" s="96" t="str">
        <f t="shared" si="64"/>
        <v/>
      </c>
      <c r="U48" s="110">
        <f ca="1">A47</f>
        <v>0</v>
      </c>
      <c r="V48" s="98" t="str">
        <f>C47</f>
        <v/>
      </c>
      <c r="W48" s="10"/>
      <c r="X48" s="5"/>
      <c r="Y48" s="5"/>
      <c r="Z48" s="5"/>
    </row>
    <row r="49" spans="1:26" ht="19.5" customHeight="1">
      <c r="A49" s="206"/>
      <c r="B49" s="194"/>
      <c r="C49" s="197"/>
      <c r="D49" s="99"/>
      <c r="E49" s="200"/>
      <c r="F49" s="194"/>
      <c r="G49" s="194"/>
      <c r="H49" s="100"/>
      <c r="I49" s="101" t="str">
        <f ca="1">IF(H49="","",IF(VLOOKUP(H49,Geral!$B$57:$D$67,3,FALSE)="&lt;=",IF(YEAR(NOW())-YEAR(E47)&gt;VLOOKUP(H49,Geral!$B$57:$C$67,2,FALSE),"ý","þ"),IF(VLOOKUP(H49,Geral!$B$57:$D$67,3,FALSE)="&gt;=",IF(YEAR(NOW())-YEAR(E47)&lt;VLOOKUP(H49,Geral!$B$57:$C$67,2,FALSE),"ý","þ"))))</f>
        <v/>
      </c>
      <c r="J49" s="194"/>
      <c r="K49" s="102">
        <f ca="1">IF(H49="",0,IF(OR(H49 = Geral!$A$43,H49 = Geral!$A$44),Geral!$H$15,IF(YEAR(NOW())-YEAR(E47) &lt; 19,Geral!$I$15,Geral!$H$15)))</f>
        <v>0</v>
      </c>
      <c r="L49" s="89"/>
      <c r="M49" s="91" t="str">
        <f ca="1">IF(L49="","",IF(VLOOKUP($H49,Geral!$B$57:$D$67,3,FALSE)="&lt;=",IF(YEAR(NOW())-YEAR(VLOOKUP(L49,Atletas!$B$2:$D$98,3,FALSE))&gt;VLOOKUP($H49,Geral!$B$57:$C$67,2,FALSE),"ý","þ"),IF(VLOOKUP($H49,Geral!$B$57:$D$67,3,FALSE)="&gt;=",IF(YEAR(NOW())-YEAR(VLOOKUP(L49,Atletas!$B$2:$D$98,3,FALSE))&lt;VLOOKUP($H49,Geral!$B$57:$C$67,2,FALSE),"ý","þ"))))</f>
        <v/>
      </c>
      <c r="N49" s="103" t="str">
        <f>IF($L49="","",IF(IFERROR(VLOOKUP($L49,Atletas!$B$2:$F$98,2,FALSE),"") ="","Cadastro não encontrado. Digite os dados.",VLOOKUP($L49,Atletas!$B$2:$F$98,2,FALSE)))</f>
        <v/>
      </c>
      <c r="O49" s="104" t="str">
        <f>G47</f>
        <v/>
      </c>
      <c r="P49" s="105">
        <f>D48</f>
        <v>0</v>
      </c>
      <c r="Q49" s="106">
        <f t="shared" si="0"/>
        <v>0</v>
      </c>
      <c r="R49" s="105">
        <f t="shared" si="63"/>
        <v>0</v>
      </c>
      <c r="S49" s="107" t="str">
        <f t="shared" ref="S49:T49" si="65">E47</f>
        <v/>
      </c>
      <c r="T49" s="106" t="str">
        <f t="shared" si="65"/>
        <v/>
      </c>
      <c r="U49" s="112">
        <f ca="1">A47</f>
        <v>0</v>
      </c>
      <c r="V49" s="108" t="str">
        <f>C47</f>
        <v/>
      </c>
      <c r="W49" s="10"/>
      <c r="X49" s="5"/>
      <c r="Y49" s="5"/>
      <c r="Z49" s="5"/>
    </row>
    <row r="50" spans="1:26" ht="19.5" customHeight="1">
      <c r="A50" s="204">
        <f ca="1">SUM(K50:K52)</f>
        <v>0</v>
      </c>
      <c r="B50" s="192">
        <v>17</v>
      </c>
      <c r="C50" s="195" t="str">
        <f>IF($D51="","",IF(IFERROR(VLOOKUP($D51,Atletas!$B$2:$F$98,5,FALSE),"") ="","CLUBE",VLOOKUP($D51,Atletas!$B$2:$F$98,5,FALSE)))</f>
        <v/>
      </c>
      <c r="D50" s="79"/>
      <c r="E50" s="198" t="str">
        <f>IF($D51="","",IF(IFERROR(VLOOKUP($D51,Atletas!$B$2:$F$98,3,FALSE),"") ="","DD/MM/AAAA",VLOOKUP($D51,Atletas!$B$2:$F$98,3,FALSE)))</f>
        <v/>
      </c>
      <c r="F50" s="201" t="str">
        <f>IF($D51="","",IF(IFERROR(VLOOKUP($D51,Atletas!$B$2:$F$98,4,FALSE),"") ="","Gênero",VLOOKUP($D51,Atletas!$B$2:$F$98,4,FALSE)))</f>
        <v/>
      </c>
      <c r="G50" s="202" t="str">
        <f>IF($D51="","",IF(IFERROR(VLOOKUP($D51,Atletas!$B$2:$F$98,2,FALSE),"") ="","Cadastro não encontrado. Digite os dados.",VLOOKUP($D51,Atletas!$B$2:$F$98,2,FALSE)))</f>
        <v/>
      </c>
      <c r="H50" s="80"/>
      <c r="I50" s="81" t="str">
        <f ca="1">IF(H50="","",IF(VLOOKUP(H50,Geral!$B$13:$D$34,3,FALSE)="&lt;=",IF(YEAR(NOW())-YEAR(E50)&gt;VLOOKUP(H50,Geral!$B$13:$C$34,2,FALSE),"ý","þ"),IF(VLOOKUP(H50,Geral!$B$13:$D$34,3,FALSE)="&gt;=",IF(YEAR(NOW())-YEAR(E50)&lt;VLOOKUP(H50,Geral!$B$13:$C$34,2,FALSE),"ý","þ"))))</f>
        <v/>
      </c>
      <c r="J50" s="203" t="s">
        <v>91</v>
      </c>
      <c r="K50" s="82">
        <f ca="1">SUM(IF(J50="Sim",IF(H50="",0,IF(OR(H50 = Geral!$A$43,H50 = Geral!$A$44),Geral!$H$13,IF(YEAR(NOW())-YEAR(E50) &lt; 19,Geral!$I$17,Geral!$H$17))),0),IF(H50="",0,IF(OR(H50 = Geral!$A$43,H50 = Geral!$A$44),Geral!$H$13,IF(YEAR(NOW())-YEAR(E50) &lt; 18,Geral!$I$13,Geral!$H$13))))</f>
        <v>0</v>
      </c>
      <c r="L50" s="207"/>
      <c r="M50" s="208"/>
      <c r="N50" s="209"/>
      <c r="O50" s="83" t="str">
        <f>G50</f>
        <v/>
      </c>
      <c r="P50" s="84">
        <f>D51</f>
        <v>0</v>
      </c>
      <c r="Q50" s="85">
        <f t="shared" si="0"/>
        <v>0</v>
      </c>
      <c r="R50" s="85"/>
      <c r="S50" s="86" t="str">
        <f t="shared" ref="S50:T50" si="66">E50</f>
        <v/>
      </c>
      <c r="T50" s="85" t="str">
        <f t="shared" si="66"/>
        <v/>
      </c>
      <c r="U50" s="87">
        <f ca="1">A50</f>
        <v>0</v>
      </c>
      <c r="V50" s="88" t="str">
        <f>C50</f>
        <v/>
      </c>
      <c r="W50" s="10"/>
      <c r="X50" s="5"/>
      <c r="Y50" s="5"/>
      <c r="Z50" s="5"/>
    </row>
    <row r="51" spans="1:26" ht="19.5" customHeight="1">
      <c r="A51" s="205"/>
      <c r="B51" s="193"/>
      <c r="C51" s="196"/>
      <c r="D51" s="89"/>
      <c r="E51" s="199"/>
      <c r="F51" s="193"/>
      <c r="G51" s="193"/>
      <c r="H51" s="90"/>
      <c r="I51" s="91" t="str">
        <f ca="1">IF(H51="","",IF(VLOOKUP(H51,Geral!$B$35:$D$56,3,FALSE)="&lt;=",IF(YEAR(NOW())-YEAR(E50)&gt;VLOOKUP(H51,Geral!$B$35:$C$56,2,FALSE),"ý","þ"),IF(VLOOKUP(H51,Geral!$B$35:$D$56,3,FALSE)="&gt;=",IF(YEAR(NOW())-YEAR(E50)&lt;VLOOKUP(H51,Geral!$B$35:$C$56,2,FALSE),"ý","þ"))))</f>
        <v/>
      </c>
      <c r="J51" s="193"/>
      <c r="K51" s="92">
        <f ca="1">IF(H51="",0,IF(OR(H51 = Geral!$A$43,H51 = Geral!$A$44),Geral!$H$15,IF(YEAR(NOW())-YEAR(E50) &lt; 19,Geral!$I$15,Geral!$H$15)))</f>
        <v>0</v>
      </c>
      <c r="L51" s="89"/>
      <c r="M51" s="91" t="str">
        <f ca="1">IF(L51="","",IF(VLOOKUP($H51,Geral!$B$35:$D$56,3,FALSE)="&lt;=",IF(YEAR(NOW())-YEAR(VLOOKUP(L51,Atletas!$B$2:$D$198,3,FALSE))&gt;VLOOKUP($H51,Geral!$B$35:$C$56,2,FALSE),"ý","þ"),IF(VLOOKUP($H51,Geral!$B$35:$D$56,3,FALSE)="&gt;=",IF(YEAR(NOW())-YEAR(VLOOKUP(L51,Atletas!$B$2:$D$198,3,FALSE))&lt;VLOOKUP($H51,Geral!$B$35:$C$56,2,FALSE),"ý","þ"))))</f>
        <v/>
      </c>
      <c r="N51" s="93" t="str">
        <f>IF($L51="","",IF(IFERROR(VLOOKUP($L51,Atletas!$B$2:$F$198,2,FALSE),"") ="","Cadastro não encontrado. Digite os dados.",VLOOKUP($L51,Atletas!$B$2:$F$198,2,FALSE)))</f>
        <v/>
      </c>
      <c r="O51" s="94" t="str">
        <f>G50</f>
        <v/>
      </c>
      <c r="P51" s="95">
        <f>D51</f>
        <v>0</v>
      </c>
      <c r="Q51" s="96">
        <f t="shared" si="0"/>
        <v>0</v>
      </c>
      <c r="R51" s="95">
        <f t="shared" ref="R51:R52" si="67">L51</f>
        <v>0</v>
      </c>
      <c r="S51" s="97" t="str">
        <f t="shared" ref="S51:T51" si="68">E50</f>
        <v/>
      </c>
      <c r="T51" s="96" t="str">
        <f t="shared" si="68"/>
        <v/>
      </c>
      <c r="U51" s="110">
        <f ca="1">A50</f>
        <v>0</v>
      </c>
      <c r="V51" s="98" t="str">
        <f>C50</f>
        <v/>
      </c>
      <c r="W51" s="10"/>
      <c r="X51" s="5"/>
      <c r="Y51" s="5"/>
      <c r="Z51" s="5"/>
    </row>
    <row r="52" spans="1:26" ht="19.5" customHeight="1">
      <c r="A52" s="206"/>
      <c r="B52" s="194"/>
      <c r="C52" s="197"/>
      <c r="D52" s="99"/>
      <c r="E52" s="200"/>
      <c r="F52" s="194"/>
      <c r="G52" s="194"/>
      <c r="H52" s="100"/>
      <c r="I52" s="101" t="str">
        <f ca="1">IF(H52="","",IF(VLOOKUP(H52,Geral!$B$57:$D$67,3,FALSE)="&lt;=",IF(YEAR(NOW())-YEAR(E50)&gt;VLOOKUP(H52,Geral!$B$57:$C$67,2,FALSE),"ý","þ"),IF(VLOOKUP(H52,Geral!$B$57:$D$67,3,FALSE)="&gt;=",IF(YEAR(NOW())-YEAR(E50)&lt;VLOOKUP(H52,Geral!$B$57:$C$67,2,FALSE),"ý","þ"))))</f>
        <v/>
      </c>
      <c r="J52" s="194"/>
      <c r="K52" s="102">
        <f ca="1">IF(H52="",0,IF(OR(H52 = Geral!$A$43,H52 = Geral!$A$44),Geral!$H$15,IF(YEAR(NOW())-YEAR(E50) &lt; 19,Geral!$I$15,Geral!$H$15)))</f>
        <v>0</v>
      </c>
      <c r="L52" s="89"/>
      <c r="M52" s="91" t="str">
        <f ca="1">IF(L52="","",IF(VLOOKUP($H52,Geral!$B$57:$D$67,3,FALSE)="&lt;=",IF(YEAR(NOW())-YEAR(VLOOKUP(L52,Atletas!$B$2:$D$98,3,FALSE))&gt;VLOOKUP($H52,Geral!$B$57:$C$67,2,FALSE),"ý","þ"),IF(VLOOKUP($H52,Geral!$B$57:$D$67,3,FALSE)="&gt;=",IF(YEAR(NOW())-YEAR(VLOOKUP(L52,Atletas!$B$2:$D$98,3,FALSE))&lt;VLOOKUP($H52,Geral!$B$57:$C$67,2,FALSE),"ý","þ"))))</f>
        <v/>
      </c>
      <c r="N52" s="103" t="str">
        <f>IF($L52="","",IF(IFERROR(VLOOKUP($L52,Atletas!$B$2:$F$98,2,FALSE),"") ="","Cadastro não encontrado. Digite os dados.",VLOOKUP($L52,Atletas!$B$2:$F$98,2,FALSE)))</f>
        <v/>
      </c>
      <c r="O52" s="104" t="str">
        <f>G50</f>
        <v/>
      </c>
      <c r="P52" s="105">
        <f>D51</f>
        <v>0</v>
      </c>
      <c r="Q52" s="106">
        <f t="shared" si="0"/>
        <v>0</v>
      </c>
      <c r="R52" s="105">
        <f t="shared" si="67"/>
        <v>0</v>
      </c>
      <c r="S52" s="107" t="str">
        <f t="shared" ref="S52:T52" si="69">E50</f>
        <v/>
      </c>
      <c r="T52" s="106" t="str">
        <f t="shared" si="69"/>
        <v/>
      </c>
      <c r="U52" s="112">
        <f ca="1">A50</f>
        <v>0</v>
      </c>
      <c r="V52" s="108" t="str">
        <f>C50</f>
        <v/>
      </c>
      <c r="W52" s="10"/>
      <c r="X52" s="5"/>
      <c r="Y52" s="5"/>
      <c r="Z52" s="5"/>
    </row>
    <row r="53" spans="1:26" ht="19.5" customHeight="1">
      <c r="A53" s="204">
        <f ca="1">SUM(K53:K55)</f>
        <v>0</v>
      </c>
      <c r="B53" s="192">
        <v>18</v>
      </c>
      <c r="C53" s="195" t="str">
        <f>IF($D54="","",IF(IFERROR(VLOOKUP($D54,Atletas!$B$2:$F$98,5,FALSE),"") ="","CLUBE",VLOOKUP($D54,Atletas!$B$2:$F$98,5,FALSE)))</f>
        <v/>
      </c>
      <c r="D53" s="79"/>
      <c r="E53" s="198" t="str">
        <f>IF($D54="","",IF(IFERROR(VLOOKUP($D54,Atletas!$B$2:$F$98,3,FALSE),"") ="","DD/MM/AAAA",VLOOKUP($D54,Atletas!$B$2:$F$98,3,FALSE)))</f>
        <v/>
      </c>
      <c r="F53" s="201" t="str">
        <f>IF($D54="","",IF(IFERROR(VLOOKUP($D54,Atletas!$B$2:$F$98,4,FALSE),"") ="","Gênero",VLOOKUP($D54,Atletas!$B$2:$F$98,4,FALSE)))</f>
        <v/>
      </c>
      <c r="G53" s="202" t="str">
        <f>IF($D54="","",IF(IFERROR(VLOOKUP($D54,Atletas!$B$2:$F$98,2,FALSE),"") ="","Cadastro não encontrado. Digite os dados.",VLOOKUP($D54,Atletas!$B$2:$F$98,2,FALSE)))</f>
        <v/>
      </c>
      <c r="H53" s="80"/>
      <c r="I53" s="81" t="str">
        <f ca="1">IF(H53="","",IF(VLOOKUP(H53,Geral!$B$13:$D$34,3,FALSE)="&lt;=",IF(YEAR(NOW())-YEAR(E53)&gt;VLOOKUP(H53,Geral!$B$13:$C$34,2,FALSE),"ý","þ"),IF(VLOOKUP(H53,Geral!$B$13:$D$34,3,FALSE)="&gt;=",IF(YEAR(NOW())-YEAR(E53)&lt;VLOOKUP(H53,Geral!$B$13:$C$34,2,FALSE),"ý","þ"))))</f>
        <v/>
      </c>
      <c r="J53" s="203" t="s">
        <v>91</v>
      </c>
      <c r="K53" s="82">
        <f ca="1">SUM(IF(J53="Sim",IF(H53="",0,IF(OR(H53 = Geral!$A$43,H53 = Geral!$A$44),Geral!$H$13,IF(YEAR(NOW())-YEAR(E53) &lt; 19,Geral!$I$17,Geral!$H$17))),0),IF(H53="",0,IF(OR(H53 = Geral!$A$43,H53 = Geral!$A$44),Geral!$H$13,IF(YEAR(NOW())-YEAR(E53) &lt; 18,Geral!$I$13,Geral!$H$13))))</f>
        <v>0</v>
      </c>
      <c r="L53" s="207"/>
      <c r="M53" s="208"/>
      <c r="N53" s="209"/>
      <c r="O53" s="83" t="str">
        <f>G53</f>
        <v/>
      </c>
      <c r="P53" s="84">
        <f>D54</f>
        <v>0</v>
      </c>
      <c r="Q53" s="85">
        <f t="shared" si="0"/>
        <v>0</v>
      </c>
      <c r="R53" s="85"/>
      <c r="S53" s="86" t="str">
        <f t="shared" ref="S53:T53" si="70">E53</f>
        <v/>
      </c>
      <c r="T53" s="85" t="str">
        <f t="shared" si="70"/>
        <v/>
      </c>
      <c r="U53" s="87">
        <f ca="1">A53</f>
        <v>0</v>
      </c>
      <c r="V53" s="88" t="str">
        <f>C53</f>
        <v/>
      </c>
      <c r="W53" s="10"/>
      <c r="X53" s="5"/>
      <c r="Y53" s="5"/>
      <c r="Z53" s="5"/>
    </row>
    <row r="54" spans="1:26" ht="19.5" customHeight="1">
      <c r="A54" s="205"/>
      <c r="B54" s="193"/>
      <c r="C54" s="196"/>
      <c r="D54" s="89"/>
      <c r="E54" s="199"/>
      <c r="F54" s="193"/>
      <c r="G54" s="193"/>
      <c r="H54" s="90"/>
      <c r="I54" s="91" t="str">
        <f ca="1">IF(H54="","",IF(VLOOKUP(H54,Geral!$B$35:$D$56,3,FALSE)="&lt;=",IF(YEAR(NOW())-YEAR(E53)&gt;VLOOKUP(H54,Geral!$B$35:$C$56,2,FALSE),"ý","þ"),IF(VLOOKUP(H54,Geral!$B$35:$D$56,3,FALSE)="&gt;=",IF(YEAR(NOW())-YEAR(E53)&lt;VLOOKUP(H54,Geral!$B$35:$C$56,2,FALSE),"ý","þ"))))</f>
        <v/>
      </c>
      <c r="J54" s="193"/>
      <c r="K54" s="92">
        <f ca="1">IF(H54="",0,IF(OR(H54 = Geral!$A$43,H54 = Geral!$A$44),Geral!$H$15,IF(YEAR(NOW())-YEAR(E53) &lt; 19,Geral!$I$15,Geral!$H$15)))</f>
        <v>0</v>
      </c>
      <c r="L54" s="89"/>
      <c r="M54" s="91" t="str">
        <f ca="1">IF(L54="","",IF(VLOOKUP($H54,Geral!$B$36:$D$56,3,FALSE)="&lt;=",IF(YEAR(NOW())-YEAR(VLOOKUP(L54,Atletas!$B$2:$D$98,3,FALSE))&gt;VLOOKUP($H54,Geral!$B$36:$C$56,2,FALSE),"ý","þ"),IF(VLOOKUP($H54,Geral!$B$36:$D$56,3,FALSE)="&gt;=",IF(YEAR(NOW())-YEAR(VLOOKUP(L54,Atletas!$B$2:$D$98,3,FALSE))&lt;VLOOKUP($H54,Geral!$B$36:$C$56,2,FALSE),"ý","þ"))))</f>
        <v/>
      </c>
      <c r="N54" s="93" t="str">
        <f>IF($L54="","",IF(IFERROR(VLOOKUP($L54,Atletas!$B$2:$F$98,2,FALSE),"") ="","Cadastro não encontrado. Digite os dados.",VLOOKUP($L54,Atletas!$B$2:$F$98,2,FALSE)))</f>
        <v/>
      </c>
      <c r="O54" s="94" t="str">
        <f>G53</f>
        <v/>
      </c>
      <c r="P54" s="95">
        <f>D54</f>
        <v>0</v>
      </c>
      <c r="Q54" s="96">
        <f t="shared" si="0"/>
        <v>0</v>
      </c>
      <c r="R54" s="95">
        <f t="shared" ref="R54:R55" si="71">L54</f>
        <v>0</v>
      </c>
      <c r="S54" s="97" t="str">
        <f t="shared" ref="S54:T54" si="72">E53</f>
        <v/>
      </c>
      <c r="T54" s="96" t="str">
        <f t="shared" si="72"/>
        <v/>
      </c>
      <c r="U54" s="110">
        <f ca="1">A53</f>
        <v>0</v>
      </c>
      <c r="V54" s="98" t="str">
        <f>C53</f>
        <v/>
      </c>
      <c r="W54" s="10"/>
      <c r="X54" s="5"/>
      <c r="Y54" s="5"/>
      <c r="Z54" s="5"/>
    </row>
    <row r="55" spans="1:26" ht="19.5" customHeight="1">
      <c r="A55" s="206"/>
      <c r="B55" s="194"/>
      <c r="C55" s="197"/>
      <c r="D55" s="99"/>
      <c r="E55" s="200"/>
      <c r="F55" s="194"/>
      <c r="G55" s="194"/>
      <c r="H55" s="100"/>
      <c r="I55" s="101" t="str">
        <f ca="1">IF(H55="","",IF(VLOOKUP(H55,Geral!$B$57:$D$67,3,FALSE)="&lt;=",IF(YEAR(NOW())-YEAR(E53)&gt;VLOOKUP(H55,Geral!$B$57:$C$67,2,FALSE),"ý","þ"),IF(VLOOKUP(H55,Geral!$B$57:$D$67,3,FALSE)="&gt;=",IF(YEAR(NOW())-YEAR(E53)&lt;VLOOKUP(H55,Geral!$B$57:$C$67,2,FALSE),"ý","þ"))))</f>
        <v/>
      </c>
      <c r="J55" s="194"/>
      <c r="K55" s="102">
        <f ca="1">IF(H55="",0,IF(OR(H55 = Geral!$A$43,H55 = Geral!$A$44),Geral!$H$15,IF(YEAR(NOW())-YEAR(E53) &lt; 19,Geral!$I$15,Geral!$H$15)))</f>
        <v>0</v>
      </c>
      <c r="L55" s="89"/>
      <c r="M55" s="91" t="str">
        <f ca="1">IF(L55="","",IF(VLOOKUP($H55,Geral!$B$58:$D$67,3,FALSE)="&lt;=",IF(YEAR(NOW())-YEAR(VLOOKUP(L55,Atletas!$B$2:$D$98,3,FALSE))&gt;VLOOKUP($H55,Geral!$B$58:$C$67,2,FALSE),"ý","þ"),IF(VLOOKUP($H55,Geral!$B$58:$D$67,3,FALSE)="&gt;=",IF(YEAR(NOW())-YEAR(VLOOKUP(L55,Atletas!$B$2:$D$98,3,FALSE))&lt;VLOOKUP($H55,Geral!$B$58:$C$67,2,FALSE),"ý","þ"))))</f>
        <v/>
      </c>
      <c r="N55" s="103" t="str">
        <f>IF($L55="","",IF(IFERROR(VLOOKUP($L55,Atletas!$B$2:$F$98,2,FALSE),"") ="","Cadastro não encontrado. Digite os dados.",VLOOKUP($L55,Atletas!$B$2:$F$98,2,FALSE)))</f>
        <v/>
      </c>
      <c r="O55" s="104" t="str">
        <f>G53</f>
        <v/>
      </c>
      <c r="P55" s="105">
        <f>D54</f>
        <v>0</v>
      </c>
      <c r="Q55" s="106">
        <f t="shared" si="0"/>
        <v>0</v>
      </c>
      <c r="R55" s="105">
        <f t="shared" si="71"/>
        <v>0</v>
      </c>
      <c r="S55" s="107" t="str">
        <f t="shared" ref="S55:T55" si="73">E53</f>
        <v/>
      </c>
      <c r="T55" s="106" t="str">
        <f t="shared" si="73"/>
        <v/>
      </c>
      <c r="U55" s="112">
        <f ca="1">A53</f>
        <v>0</v>
      </c>
      <c r="V55" s="108" t="str">
        <f>C53</f>
        <v/>
      </c>
      <c r="W55" s="10"/>
      <c r="X55" s="5"/>
      <c r="Y55" s="5"/>
      <c r="Z55" s="5"/>
    </row>
    <row r="56" spans="1:26" ht="19.5" customHeight="1">
      <c r="A56" s="204">
        <f ca="1">SUM(K56:K58)</f>
        <v>0</v>
      </c>
      <c r="B56" s="192">
        <v>19</v>
      </c>
      <c r="C56" s="195" t="str">
        <f>IF($D57="","",IF(IFERROR(VLOOKUP($D57,Atletas!$B$2:$F$98,5,FALSE),"") ="","CLUBE",VLOOKUP($D57,Atletas!$B$2:$F$98,5,FALSE)))</f>
        <v/>
      </c>
      <c r="D56" s="79"/>
      <c r="E56" s="198" t="str">
        <f>IF($D57="","",IF(IFERROR(VLOOKUP($D57,Atletas!$B$2:$F$98,3,FALSE),"") ="","DD/MM/AAAA",VLOOKUP($D57,Atletas!$B$2:$F$98,3,FALSE)))</f>
        <v/>
      </c>
      <c r="F56" s="201" t="str">
        <f>IF($D57="","",IF(IFERROR(VLOOKUP($D57,Atletas!$B$2:$F$98,4,FALSE),"") ="","Gênero",VLOOKUP($D57,Atletas!$B$2:$F$98,4,FALSE)))</f>
        <v/>
      </c>
      <c r="G56" s="202" t="str">
        <f>IF($D57="","",IF(IFERROR(VLOOKUP($D57,Atletas!$B$2:$F$98,2,FALSE),"") ="","Cadastro não encontrado. Digite os dados.",VLOOKUP($D57,Atletas!$B$2:$F$98,2,FALSE)))</f>
        <v/>
      </c>
      <c r="H56" s="80"/>
      <c r="I56" s="81" t="str">
        <f ca="1">IF(H56="","",IF(VLOOKUP(H56,Geral!$B$13:$D$34,3,FALSE)="&lt;=",IF(YEAR(NOW())-YEAR(E56)&gt;VLOOKUP(H56,Geral!$B$13:$C$34,2,FALSE),"ý","þ"),IF(VLOOKUP(H56,Geral!$B$13:$D$34,3,FALSE)="&gt;=",IF(YEAR(NOW())-YEAR(E56)&lt;VLOOKUP(H56,Geral!$B$13:$C$34,2,FALSE),"ý","þ"))))</f>
        <v/>
      </c>
      <c r="J56" s="203" t="s">
        <v>91</v>
      </c>
      <c r="K56" s="82">
        <f ca="1">SUM(IF(J56="Sim",IF(H56="",0,IF(OR(H56 = Geral!$A$43,H56 = Geral!$A$44),Geral!$H$13,IF(YEAR(NOW())-YEAR(E56) &lt; 19,Geral!$I$17,Geral!$H$17))),0),IF(H56="",0,IF(OR(H56 = Geral!$A$43,H56 = Geral!$A$44),Geral!$H$13,IF(YEAR(NOW())-YEAR(E56) &lt; 18,Geral!$I$13,Geral!$H$13))))</f>
        <v>0</v>
      </c>
      <c r="L56" s="207"/>
      <c r="M56" s="208"/>
      <c r="N56" s="209"/>
      <c r="O56" s="83" t="str">
        <f>G56</f>
        <v/>
      </c>
      <c r="P56" s="84">
        <f>D57</f>
        <v>0</v>
      </c>
      <c r="Q56" s="85">
        <f t="shared" si="0"/>
        <v>0</v>
      </c>
      <c r="R56" s="85"/>
      <c r="S56" s="86" t="str">
        <f t="shared" ref="S56:T56" si="74">E56</f>
        <v/>
      </c>
      <c r="T56" s="85" t="str">
        <f t="shared" si="74"/>
        <v/>
      </c>
      <c r="U56" s="87">
        <f ca="1">A56</f>
        <v>0</v>
      </c>
      <c r="V56" s="88" t="str">
        <f>C56</f>
        <v/>
      </c>
      <c r="W56" s="10"/>
      <c r="X56" s="5"/>
      <c r="Y56" s="5"/>
      <c r="Z56" s="5"/>
    </row>
    <row r="57" spans="1:26" ht="19.5" customHeight="1">
      <c r="A57" s="205"/>
      <c r="B57" s="193"/>
      <c r="C57" s="196"/>
      <c r="D57" s="89"/>
      <c r="E57" s="199"/>
      <c r="F57" s="193"/>
      <c r="G57" s="193"/>
      <c r="H57" s="90"/>
      <c r="I57" s="91" t="str">
        <f ca="1">IF(H57="","",IF(VLOOKUP(H57,Geral!$B$35:$D$56,3,FALSE)="&lt;=",IF(YEAR(NOW())-YEAR(E56)&gt;VLOOKUP(H57,Geral!$B$35:$C$56,2,FALSE),"ý","þ"),IF(VLOOKUP(H57,Geral!$B$35:$D$56,3,FALSE)="&gt;=",IF(YEAR(NOW())-YEAR(E56)&lt;VLOOKUP(H57,Geral!$B$35:$C$56,2,FALSE),"ý","þ"))))</f>
        <v/>
      </c>
      <c r="J57" s="193"/>
      <c r="K57" s="92">
        <f ca="1">IF(H57="",0,IF(OR(H57 = Geral!$A$43,H57 = Geral!$A$44),Geral!$H$15,IF(YEAR(NOW())-YEAR(E56) &lt; 19,Geral!$I$15,Geral!$H$15)))</f>
        <v>0</v>
      </c>
      <c r="L57" s="89"/>
      <c r="M57" s="91" t="str">
        <f ca="1">IF(L57="","",IF(VLOOKUP($H57,Geral!$B$35:$D$56,3,FALSE)="&lt;=",IF(YEAR(NOW())-YEAR(VLOOKUP(L57,Atletas!$B$2:$D$98,3,FALSE))&gt;VLOOKUP($H57,Geral!$B$35:$C$56,2,FALSE),"ý","þ"),IF(VLOOKUP($H57,Geral!$B$35:$D$56,3,FALSE)="&gt;=",IF(YEAR(NOW())-YEAR(VLOOKUP(L57,Atletas!$B$2:$D$98,3,FALSE))&lt;VLOOKUP($H57,Geral!$B$35:$C$56,2,FALSE),"ý","þ"))))</f>
        <v/>
      </c>
      <c r="N57" s="93"/>
      <c r="O57" s="94" t="str">
        <f>G56</f>
        <v/>
      </c>
      <c r="P57" s="95">
        <f>D57</f>
        <v>0</v>
      </c>
      <c r="Q57" s="96">
        <f t="shared" si="0"/>
        <v>0</v>
      </c>
      <c r="R57" s="95">
        <f t="shared" ref="R57:R58" si="75">L57</f>
        <v>0</v>
      </c>
      <c r="S57" s="97" t="str">
        <f t="shared" ref="S57:T57" si="76">E56</f>
        <v/>
      </c>
      <c r="T57" s="96" t="str">
        <f t="shared" si="76"/>
        <v/>
      </c>
      <c r="U57" s="110">
        <f ca="1">A56</f>
        <v>0</v>
      </c>
      <c r="V57" s="98" t="str">
        <f>C56</f>
        <v/>
      </c>
      <c r="W57" s="10"/>
      <c r="X57" s="5"/>
      <c r="Y57" s="5"/>
      <c r="Z57" s="5"/>
    </row>
    <row r="58" spans="1:26" ht="19.5" customHeight="1">
      <c r="A58" s="206"/>
      <c r="B58" s="194"/>
      <c r="C58" s="197"/>
      <c r="D58" s="99"/>
      <c r="E58" s="200"/>
      <c r="F58" s="194"/>
      <c r="G58" s="194"/>
      <c r="H58" s="100"/>
      <c r="I58" s="101" t="str">
        <f ca="1">IF(H58="","",IF(VLOOKUP(H58,Geral!$B$57:$D$67,3,FALSE)="&lt;=",IF(YEAR(NOW())-YEAR(E56)&gt;VLOOKUP(H58,Geral!$B$57:$C$67,2,FALSE),"ý","þ"),IF(VLOOKUP(H58,Geral!$B$57:$D$67,3,FALSE)="&gt;=",IF(YEAR(NOW())-YEAR(E56)&lt;VLOOKUP(H58,Geral!$B$57:$C$67,2,FALSE),"ý","þ"))))</f>
        <v/>
      </c>
      <c r="J58" s="194"/>
      <c r="K58" s="102">
        <f ca="1">IF(H58="",0,IF(OR(H58 = Geral!$A$43,H58 = Geral!$A$44),Geral!$H$15,IF(YEAR(NOW())-YEAR(E56) &lt; 19,Geral!$I$15,Geral!$H$15)))</f>
        <v>0</v>
      </c>
      <c r="L58" s="89"/>
      <c r="M58" s="91" t="str">
        <f ca="1">IF(L58="","",IF(VLOOKUP($H58,Geral!$B$57:$D$67,3,FALSE)="&lt;=",IF(YEAR(NOW())-YEAR(VLOOKUP(L58,Atletas!$B$2:$D$98,3,FALSE))&gt;VLOOKUP($H58,Geral!$B$57:$C$67,2,FALSE),"ý","þ"),IF(VLOOKUP($H58,Geral!$B$57:$D$67,3,FALSE)="&gt;=",IF(YEAR(NOW())-YEAR(VLOOKUP(L58,Atletas!$B$2:$D$98,3,FALSE))&lt;VLOOKUP($H58,Geral!$B$57:$C$67,2,FALSE),"ý","þ"))))</f>
        <v/>
      </c>
      <c r="N58" s="103" t="str">
        <f>IF($L58="","",IF(IFERROR(VLOOKUP($L58,Atletas!$B$2:$F$98,2,FALSE),"") ="","Cadastro não encontrado. Digite os dados.",VLOOKUP($L58,Atletas!$B$2:$F$98,2,FALSE)))</f>
        <v/>
      </c>
      <c r="O58" s="104" t="str">
        <f>G56</f>
        <v/>
      </c>
      <c r="P58" s="105">
        <f>D57</f>
        <v>0</v>
      </c>
      <c r="Q58" s="106">
        <f t="shared" si="0"/>
        <v>0</v>
      </c>
      <c r="R58" s="105">
        <f t="shared" si="75"/>
        <v>0</v>
      </c>
      <c r="S58" s="107" t="str">
        <f t="shared" ref="S58:T58" si="77">E56</f>
        <v/>
      </c>
      <c r="T58" s="106" t="str">
        <f t="shared" si="77"/>
        <v/>
      </c>
      <c r="U58" s="112">
        <f ca="1">A56</f>
        <v>0</v>
      </c>
      <c r="V58" s="108" t="str">
        <f>C56</f>
        <v/>
      </c>
      <c r="W58" s="10"/>
      <c r="X58" s="5"/>
      <c r="Y58" s="5"/>
      <c r="Z58" s="5"/>
    </row>
    <row r="59" spans="1:26" ht="19.5" customHeight="1">
      <c r="A59" s="204">
        <f ca="1">SUM(K59:K61)</f>
        <v>0</v>
      </c>
      <c r="B59" s="192">
        <v>20</v>
      </c>
      <c r="C59" s="195" t="str">
        <f>IF($D60="","",IF(IFERROR(VLOOKUP($D60,Atletas!$B$2:$F$98,5,FALSE),"") ="","CLUBE",VLOOKUP($D60,Atletas!$B$2:$F$98,5,FALSE)))</f>
        <v/>
      </c>
      <c r="D59" s="79"/>
      <c r="E59" s="198" t="str">
        <f>IF($D60="","",IF(IFERROR(VLOOKUP($D60,Atletas!$B$2:$F$98,3,FALSE),"") ="","DD/MM/AAAA",VLOOKUP($D60,Atletas!$B$2:$F$98,3,FALSE)))</f>
        <v/>
      </c>
      <c r="F59" s="201" t="str">
        <f>IF($D60="","",IF(IFERROR(VLOOKUP($D60,Atletas!$B$2:$F$98,4,FALSE),"") ="","Gênero",VLOOKUP($D60,Atletas!$B$2:$F$98,4,FALSE)))</f>
        <v/>
      </c>
      <c r="G59" s="202" t="str">
        <f>IF($D60="","",IF(IFERROR(VLOOKUP($D60,Atletas!$B$2:$F$98,2,FALSE),"") ="","Cadastro não encontrado. Digite os dados.",VLOOKUP($D60,Atletas!$B$2:$F$98,2,FALSE)))</f>
        <v/>
      </c>
      <c r="H59" s="80"/>
      <c r="I59" s="81" t="str">
        <f ca="1">IF(H59="","",IF(VLOOKUP(H59,Geral!$B$13:$D$34,3,FALSE)="&lt;=",IF(YEAR(NOW())-YEAR(E59)&gt;VLOOKUP(H59,Geral!$B$13:$C$34,2,FALSE),"ý","þ"),IF(VLOOKUP(H59,Geral!$B$13:$D$34,3,FALSE)="&gt;=",IF(YEAR(NOW())-YEAR(E59)&lt;VLOOKUP(H59,Geral!$B$13:$C$34,2,FALSE),"ý","þ"))))</f>
        <v/>
      </c>
      <c r="J59" s="203" t="s">
        <v>91</v>
      </c>
      <c r="K59" s="82">
        <f ca="1">SUM(IF(J59="Sim",IF(H59="",0,IF(OR(H59 = Geral!$A$43,H59 = Geral!$A$44),Geral!$H$13,IF(YEAR(NOW())-YEAR(E59) &lt; 19,Geral!$I$17,Geral!$H$17))),0),IF(H59="",0,IF(OR(H59 = Geral!$A$43,H59 = Geral!$A$44),Geral!$H$13,IF(YEAR(NOW())-YEAR(E59) &lt; 18,Geral!$I$13,Geral!$H$13))))</f>
        <v>0</v>
      </c>
      <c r="L59" s="207"/>
      <c r="M59" s="208"/>
      <c r="N59" s="209"/>
      <c r="O59" s="83" t="str">
        <f>G59</f>
        <v/>
      </c>
      <c r="P59" s="84">
        <f>D60</f>
        <v>0</v>
      </c>
      <c r="Q59" s="85">
        <f t="shared" si="0"/>
        <v>0</v>
      </c>
      <c r="R59" s="85"/>
      <c r="S59" s="86" t="str">
        <f t="shared" ref="S59:T59" si="78">E59</f>
        <v/>
      </c>
      <c r="T59" s="85" t="str">
        <f t="shared" si="78"/>
        <v/>
      </c>
      <c r="U59" s="87">
        <f ca="1">A59</f>
        <v>0</v>
      </c>
      <c r="V59" s="88" t="str">
        <f>C59</f>
        <v/>
      </c>
      <c r="W59" s="10"/>
      <c r="X59" s="5"/>
      <c r="Y59" s="5"/>
      <c r="Z59" s="5"/>
    </row>
    <row r="60" spans="1:26" ht="19.5" customHeight="1">
      <c r="A60" s="205"/>
      <c r="B60" s="193"/>
      <c r="C60" s="196"/>
      <c r="D60" s="89"/>
      <c r="E60" s="199"/>
      <c r="F60" s="193"/>
      <c r="G60" s="193"/>
      <c r="H60" s="90"/>
      <c r="I60" s="91" t="str">
        <f ca="1">IF(H60="","",IF(VLOOKUP(H60,Geral!$B$35:$D$56,3,FALSE)="&lt;=",IF(YEAR(NOW())-YEAR(E59)&gt;VLOOKUP(H60,Geral!$B$35:$C$56,2,FALSE),"ý","þ"),IF(VLOOKUP(H60,Geral!$B$35:$D$56,3,FALSE)="&gt;=",IF(YEAR(NOW())-YEAR(E59)&lt;VLOOKUP(H60,Geral!$B$35:$C$56,2,FALSE),"ý","þ"))))</f>
        <v/>
      </c>
      <c r="J60" s="193"/>
      <c r="K60" s="92">
        <f ca="1">IF(H60="",0,IF(OR(H60 = Geral!$A$43,H60 = Geral!$A$44),Geral!$H$15,IF(YEAR(NOW())-YEAR(E59) &lt; 19,Geral!$I$15,Geral!$H$15)))</f>
        <v>0</v>
      </c>
      <c r="L60" s="89"/>
      <c r="M60" s="91" t="str">
        <f ca="1">IF(L60="","",IF(VLOOKUP($H60,Geral!$B$35:$D$56,3,FALSE)="&lt;=",IF(YEAR(NOW())-YEAR(VLOOKUP(L60,Atletas!$B$2:$D$98,3,FALSE))&gt;VLOOKUP($H60,Geral!$B$35:$C$56,2,FALSE),"ý","þ"),IF(VLOOKUP($H60,Geral!$B$35:$D$56,3,FALSE)="&gt;=",IF(YEAR(NOW())-YEAR(VLOOKUP(L60,Atletas!$B$2:$D$98,3,FALSE))&lt;VLOOKUP($H60,Geral!$B$35:$C$56,2,FALSE),"ý","þ"))))</f>
        <v/>
      </c>
      <c r="N60" s="93" t="str">
        <f>IF($L60="","",IF(IFERROR(VLOOKUP($L60,Atletas!$B$2:$F$98,2,FALSE),"") ="","Cadastro não encontrado. Digite os dados.",VLOOKUP($L60,Atletas!$B$2:$F$98,2,FALSE)))</f>
        <v/>
      </c>
      <c r="O60" s="94" t="str">
        <f>G59</f>
        <v/>
      </c>
      <c r="P60" s="95">
        <f>D60</f>
        <v>0</v>
      </c>
      <c r="Q60" s="96">
        <f t="shared" si="0"/>
        <v>0</v>
      </c>
      <c r="R60" s="95">
        <f t="shared" ref="R60:R61" si="79">L60</f>
        <v>0</v>
      </c>
      <c r="S60" s="97" t="str">
        <f t="shared" ref="S60:T60" si="80">E59</f>
        <v/>
      </c>
      <c r="T60" s="96" t="str">
        <f t="shared" si="80"/>
        <v/>
      </c>
      <c r="U60" s="110">
        <f ca="1">A59</f>
        <v>0</v>
      </c>
      <c r="V60" s="98" t="str">
        <f>C59</f>
        <v/>
      </c>
      <c r="W60" s="10"/>
      <c r="X60" s="5"/>
      <c r="Y60" s="5"/>
      <c r="Z60" s="5"/>
    </row>
    <row r="61" spans="1:26" ht="19.5" customHeight="1">
      <c r="A61" s="206"/>
      <c r="B61" s="194"/>
      <c r="C61" s="197"/>
      <c r="D61" s="99"/>
      <c r="E61" s="200"/>
      <c r="F61" s="194"/>
      <c r="G61" s="194"/>
      <c r="H61" s="100"/>
      <c r="I61" s="101" t="str">
        <f ca="1">IF(H61="","",IF(VLOOKUP(H61,Geral!$B$57:$D$67,3,FALSE)="&lt;=",IF(YEAR(NOW())-YEAR(E59)&gt;VLOOKUP(H61,Geral!$B$57:$C$67,2,FALSE),"ý","þ"),IF(VLOOKUP(H61,Geral!$B$57:$D$67,3,FALSE)="&gt;=",IF(YEAR(NOW())-YEAR(E59)&lt;VLOOKUP(H61,Geral!$B$57:$C$67,2,FALSE),"ý","þ"))))</f>
        <v/>
      </c>
      <c r="J61" s="194"/>
      <c r="K61" s="102">
        <f ca="1">IF(H61="",0,IF(OR(H61 = Geral!$A$43,H61 = Geral!$A$44),Geral!$H$15,IF(YEAR(NOW())-YEAR(E59) &lt; 19,Geral!$I$15,Geral!$H$15)))</f>
        <v>0</v>
      </c>
      <c r="L61" s="89"/>
      <c r="M61" s="91" t="str">
        <f ca="1">IF(L61="","",IF(VLOOKUP($H61,Geral!$B$57:$D$67,3,FALSE)="&lt;=",IF(YEAR(NOW())-YEAR(VLOOKUP(L61,Atletas!$B$2:$D$98,3,FALSE))&gt;VLOOKUP($H61,Geral!$B$57:$C$67,2,FALSE),"ý","þ"),IF(VLOOKUP($H61,Geral!$B$57:$D$67,3,FALSE)="&gt;=",IF(YEAR(NOW())-YEAR(VLOOKUP(L61,Atletas!$B$2:$D$98,3,FALSE))&lt;VLOOKUP($H61,Geral!$B$57:$C$67,2,FALSE),"ý","þ"))))</f>
        <v/>
      </c>
      <c r="N61" s="103" t="str">
        <f>IF($L61="","",IF(IFERROR(VLOOKUP($L61,Atletas!$B$2:$F$98,2,FALSE),"") ="","Cadastro não encontrado. Digite os dados.",VLOOKUP($L61,Atletas!$B$2:$F$98,2,FALSE)))</f>
        <v/>
      </c>
      <c r="O61" s="104" t="str">
        <f>G59</f>
        <v/>
      </c>
      <c r="P61" s="105">
        <f>D60</f>
        <v>0</v>
      </c>
      <c r="Q61" s="106">
        <f t="shared" si="0"/>
        <v>0</v>
      </c>
      <c r="R61" s="105">
        <f t="shared" si="79"/>
        <v>0</v>
      </c>
      <c r="S61" s="107" t="str">
        <f t="shared" ref="S61:T61" si="81">E59</f>
        <v/>
      </c>
      <c r="T61" s="106" t="str">
        <f t="shared" si="81"/>
        <v/>
      </c>
      <c r="U61" s="112">
        <f ca="1">A59</f>
        <v>0</v>
      </c>
      <c r="V61" s="108" t="str">
        <f>C59</f>
        <v/>
      </c>
      <c r="W61" s="10"/>
      <c r="X61" s="5"/>
      <c r="Y61" s="5"/>
      <c r="Z61" s="5"/>
    </row>
    <row r="62" spans="1:26" ht="19.5" customHeight="1">
      <c r="A62" s="204">
        <f ca="1">SUM(K62:K64)</f>
        <v>0</v>
      </c>
      <c r="B62" s="192">
        <v>21</v>
      </c>
      <c r="C62" s="195" t="str">
        <f>IF($D63="","",IF(IFERROR(VLOOKUP($D63,Atletas!$B$2:$F$98,5,FALSE),"") ="","CLUBE",VLOOKUP($D63,Atletas!$B$2:$F$98,5,FALSE)))</f>
        <v/>
      </c>
      <c r="D62" s="79"/>
      <c r="E62" s="198" t="str">
        <f>IF($D63="","",IF(IFERROR(VLOOKUP($D63,Atletas!$B$2:$F$98,3,FALSE),"") ="","DD/MM/AAAA",VLOOKUP($D63,Atletas!$B$2:$F$98,3,FALSE)))</f>
        <v/>
      </c>
      <c r="F62" s="201" t="str">
        <f>IF($D63="","",IF(IFERROR(VLOOKUP($D63,Atletas!$B$2:$F$98,4,FALSE),"") ="","Gênero",VLOOKUP($D63,Atletas!$B$2:$F$98,4,FALSE)))</f>
        <v/>
      </c>
      <c r="G62" s="202" t="str">
        <f>IF($D63="","",IF(IFERROR(VLOOKUP($D63,Atletas!$B$2:$F$98,2,FALSE),"") ="","Cadastro não encontrado. Digite os dados.",VLOOKUP($D63,Atletas!$B$2:$F$98,2,FALSE)))</f>
        <v/>
      </c>
      <c r="H62" s="80"/>
      <c r="I62" s="81" t="str">
        <f ca="1">IF(H62="","",IF(VLOOKUP(H62,Geral!$B$13:$D$34,3,FALSE)="&lt;=",IF(YEAR(NOW())-YEAR(E62)&gt;VLOOKUP(H62,Geral!$B$13:$C$34,2,FALSE),"ý","þ"),IF(VLOOKUP(H62,Geral!$B$13:$D$34,3,FALSE)="&gt;=",IF(YEAR(NOW())-YEAR(E62)&lt;VLOOKUP(H62,Geral!$B$13:$C$34,2,FALSE),"ý","þ"))))</f>
        <v/>
      </c>
      <c r="J62" s="203" t="s">
        <v>91</v>
      </c>
      <c r="K62" s="82">
        <f ca="1">SUM(IF(J62="Sim",IF(H62="",0,IF(OR(H62 = Geral!$A$43,H62 = Geral!$A$44),Geral!$H$13,IF(YEAR(NOW())-YEAR(E62) &lt; 19,Geral!$I$17,Geral!$H$17))),0),IF(H62="",0,IF(OR(H62 = Geral!$A$43,H62 = Geral!$A$44),Geral!$H$13,IF(YEAR(NOW())-YEAR(E62) &lt; 18,Geral!$I$13,Geral!$H$13))))</f>
        <v>0</v>
      </c>
      <c r="L62" s="207"/>
      <c r="M62" s="208"/>
      <c r="N62" s="209"/>
      <c r="O62" s="83" t="str">
        <f>G62</f>
        <v/>
      </c>
      <c r="P62" s="84">
        <f>D63</f>
        <v>0</v>
      </c>
      <c r="Q62" s="85">
        <f t="shared" si="0"/>
        <v>0</v>
      </c>
      <c r="R62" s="85"/>
      <c r="S62" s="86" t="str">
        <f t="shared" ref="S62:T62" si="82">E62</f>
        <v/>
      </c>
      <c r="T62" s="85" t="str">
        <f t="shared" si="82"/>
        <v/>
      </c>
      <c r="U62" s="87">
        <f ca="1">A62</f>
        <v>0</v>
      </c>
      <c r="V62" s="88" t="str">
        <f>C62</f>
        <v/>
      </c>
      <c r="W62" s="10"/>
      <c r="X62" s="5"/>
      <c r="Y62" s="5"/>
      <c r="Z62" s="5"/>
    </row>
    <row r="63" spans="1:26" ht="19.5" customHeight="1">
      <c r="A63" s="205"/>
      <c r="B63" s="193"/>
      <c r="C63" s="196"/>
      <c r="D63" s="109"/>
      <c r="E63" s="199"/>
      <c r="F63" s="193"/>
      <c r="G63" s="193"/>
      <c r="H63" s="90"/>
      <c r="I63" s="91" t="str">
        <f ca="1">IF(H63="","",IF(VLOOKUP(H63,Geral!$B$35:$D$56,3,FALSE)="&lt;=",IF(YEAR(NOW())-YEAR(E62)&gt;VLOOKUP(H63,Geral!$B$35:$C$56,2,FALSE),"ý","þ"),IF(VLOOKUP(H63,Geral!$B$35:$D$56,3,FALSE)="&gt;=",IF(YEAR(NOW())-YEAR(E62)&lt;VLOOKUP(H63,Geral!$B$35:$C$56,2,FALSE),"ý","þ"))))</f>
        <v/>
      </c>
      <c r="J63" s="193"/>
      <c r="K63" s="92">
        <f ca="1">IF(H63="",0,IF(OR(H63 = Geral!$A$43,H63 = Geral!$A$44),Geral!$H$15,IF(YEAR(NOW())-YEAR(E62) &lt; 19,Geral!$I$15,Geral!$H$15)))</f>
        <v>0</v>
      </c>
      <c r="L63" s="89"/>
      <c r="M63" s="91" t="str">
        <f ca="1">IF(L63="","",IF(VLOOKUP($H63,Geral!$B$35:$D$56,3,FALSE)="&lt;=",IF(YEAR(NOW())-YEAR(VLOOKUP(L63,Atletas!$B$2:$D$98,3,FALSE))&gt;VLOOKUP($H63,Geral!$B$35:$C$56,2,FALSE),"ý","þ"),IF(VLOOKUP($H63,Geral!$B$35:$D$56,3,FALSE)="&gt;=",IF(YEAR(NOW())-YEAR(VLOOKUP(L63,Atletas!$B$2:$D$98,3,FALSE))&lt;VLOOKUP($H63,Geral!$B$35:$C$56,2,FALSE),"ý","þ"))))</f>
        <v/>
      </c>
      <c r="N63" s="93" t="str">
        <f>IF($L63="","",IF(IFERROR(VLOOKUP($L63,Atletas!$B$2:$F$98,2,FALSE),"") ="","Cadastro não encontrado. Digite os dados.",VLOOKUP($L63,Atletas!$B$2:$F$98,2,FALSE)))</f>
        <v/>
      </c>
      <c r="O63" s="94" t="str">
        <f>G62</f>
        <v/>
      </c>
      <c r="P63" s="95">
        <f>D63</f>
        <v>0</v>
      </c>
      <c r="Q63" s="96">
        <f t="shared" si="0"/>
        <v>0</v>
      </c>
      <c r="R63" s="95">
        <f t="shared" ref="R63:R64" si="83">L63</f>
        <v>0</v>
      </c>
      <c r="S63" s="97" t="str">
        <f t="shared" ref="S63:T63" si="84">E62</f>
        <v/>
      </c>
      <c r="T63" s="96" t="str">
        <f t="shared" si="84"/>
        <v/>
      </c>
      <c r="U63" s="110">
        <f ca="1">A62</f>
        <v>0</v>
      </c>
      <c r="V63" s="98" t="str">
        <f>C62</f>
        <v/>
      </c>
      <c r="W63" s="10"/>
      <c r="X63" s="5"/>
      <c r="Y63" s="5"/>
      <c r="Z63" s="5"/>
    </row>
    <row r="64" spans="1:26" ht="19.5" customHeight="1">
      <c r="A64" s="206"/>
      <c r="B64" s="194"/>
      <c r="C64" s="197"/>
      <c r="D64" s="99"/>
      <c r="E64" s="200"/>
      <c r="F64" s="194"/>
      <c r="G64" s="194"/>
      <c r="H64" s="100"/>
      <c r="I64" s="101" t="str">
        <f ca="1">IF(H64="","",IF(VLOOKUP(H64,Geral!$B$57:$D$67,3,FALSE)="&lt;=",IF(YEAR(NOW())-YEAR(E62)&gt;VLOOKUP(H64,Geral!$B$57:$C$67,2,FALSE),"ý","þ"),IF(VLOOKUP(H64,Geral!$B$57:$D$67,3,FALSE)="&gt;=",IF(YEAR(NOW())-YEAR(E62)&lt;VLOOKUP(H64,Geral!$B$57:$C$67,2,FALSE),"ý","þ"))))</f>
        <v/>
      </c>
      <c r="J64" s="194"/>
      <c r="K64" s="102">
        <f ca="1">IF(H64="",0,IF(OR(H64 = Geral!$A$43,H64 = Geral!$A$44),Geral!$H$15,IF(YEAR(NOW())-YEAR(E62) &lt; 19,Geral!$I$15,Geral!$H$15)))</f>
        <v>0</v>
      </c>
      <c r="L64" s="89"/>
      <c r="M64" s="91" t="str">
        <f ca="1">IF(L64="","",IF(VLOOKUP($H64,Geral!$B$57:$D$67,3,FALSE)="&lt;=",IF(YEAR(NOW())-YEAR(VLOOKUP(L64,Atletas!$B$2:$D$98,3,FALSE))&gt;VLOOKUP($H64,Geral!$B$57:$C$67,2,FALSE),"ý","þ"),IF(VLOOKUP($H64,Geral!$B$57:$D$67,3,FALSE)="&gt;=",IF(YEAR(NOW())-YEAR(VLOOKUP(L64,Atletas!$B$2:$D$98,3,FALSE))&lt;VLOOKUP($H64,Geral!$B$57:$C$67,2,FALSE),"ý","þ"))))</f>
        <v/>
      </c>
      <c r="N64" s="103" t="str">
        <f>IF($L64="","",IF(IFERROR(VLOOKUP($L64,Atletas!$B$2:$F$98,2,FALSE),"") ="","Cadastro não encontrado. Digite os dados.",VLOOKUP($L64,Atletas!$B$2:$F$98,2,FALSE)))</f>
        <v/>
      </c>
      <c r="O64" s="104" t="str">
        <f>G62</f>
        <v/>
      </c>
      <c r="P64" s="105">
        <f>D63</f>
        <v>0</v>
      </c>
      <c r="Q64" s="106">
        <f t="shared" si="0"/>
        <v>0</v>
      </c>
      <c r="R64" s="105">
        <f t="shared" si="83"/>
        <v>0</v>
      </c>
      <c r="S64" s="107" t="str">
        <f t="shared" ref="S64:T64" si="85">E62</f>
        <v/>
      </c>
      <c r="T64" s="106" t="str">
        <f t="shared" si="85"/>
        <v/>
      </c>
      <c r="U64" s="112">
        <f ca="1">A62</f>
        <v>0</v>
      </c>
      <c r="V64" s="108" t="str">
        <f>C62</f>
        <v/>
      </c>
      <c r="W64" s="10"/>
      <c r="X64" s="5"/>
      <c r="Y64" s="5"/>
      <c r="Z64" s="5"/>
    </row>
    <row r="65" spans="1:26" ht="19.5" customHeight="1">
      <c r="A65" s="204">
        <f ca="1">SUM(K65:K67)</f>
        <v>0</v>
      </c>
      <c r="B65" s="192">
        <v>22</v>
      </c>
      <c r="C65" s="195" t="str">
        <f>IF($D66="","",IF(IFERROR(VLOOKUP($D66,Atletas!$B$2:$F$98,5,FALSE),"") ="","CLUBE",VLOOKUP($D66,Atletas!$B$2:$F$98,5,FALSE)))</f>
        <v/>
      </c>
      <c r="D65" s="79"/>
      <c r="E65" s="198" t="str">
        <f>IF($D66="","",IF(IFERROR(VLOOKUP($D66,Atletas!$B$2:$F$98,3,FALSE),"") ="","DD/MM/AAAA",VLOOKUP($D66,Atletas!$B$2:$F$98,3,FALSE)))</f>
        <v/>
      </c>
      <c r="F65" s="201" t="str">
        <f>IF($D66="","",IF(IFERROR(VLOOKUP($D66,Atletas!$B$2:$F$98,4,FALSE),"") ="","Gênero",VLOOKUP($D66,Atletas!$B$2:$F$98,4,FALSE)))</f>
        <v/>
      </c>
      <c r="G65" s="202"/>
      <c r="H65" s="80"/>
      <c r="I65" s="81" t="str">
        <f ca="1">IF(H65="","",IF(VLOOKUP(H65,Geral!$B$13:$D$34,3,FALSE)="&lt;=",IF(YEAR(NOW())-YEAR(E65)&gt;VLOOKUP(H65,Geral!$B$13:$C$34,2,FALSE),"ý","þ"),IF(VLOOKUP(H65,Geral!$B$13:$D$34,3,FALSE)="&gt;=",IF(YEAR(NOW())-YEAR(E65)&lt;VLOOKUP(H65,Geral!$B$13:$C$34,2,FALSE),"ý","þ"))))</f>
        <v/>
      </c>
      <c r="J65" s="203" t="s">
        <v>91</v>
      </c>
      <c r="K65" s="82">
        <f ca="1">SUM(IF(J65="Sim",IF(H65="",0,IF(OR(H65 = Geral!$A$43,H65 = Geral!$A$44),Geral!$H$13,IF(YEAR(NOW())-YEAR(E65) &lt; 19,Geral!$I$17,Geral!$H$17))),0),IF(H65="",0,IF(OR(H65 = Geral!$A$43,H65 = Geral!$A$44),Geral!$H$13,IF(YEAR(NOW())-YEAR(E65) &lt; 18,Geral!$I$13,Geral!$H$13))))</f>
        <v>0</v>
      </c>
      <c r="L65" s="207"/>
      <c r="M65" s="208"/>
      <c r="N65" s="209"/>
      <c r="O65" s="83"/>
      <c r="P65" s="84">
        <f>D66</f>
        <v>0</v>
      </c>
      <c r="Q65" s="85">
        <f t="shared" si="0"/>
        <v>0</v>
      </c>
      <c r="R65" s="85"/>
      <c r="S65" s="86" t="str">
        <f t="shared" ref="S65:T65" si="86">E65</f>
        <v/>
      </c>
      <c r="T65" s="85" t="str">
        <f t="shared" si="86"/>
        <v/>
      </c>
      <c r="U65" s="87">
        <f ca="1">A65</f>
        <v>0</v>
      </c>
      <c r="V65" s="88" t="str">
        <f>C65</f>
        <v/>
      </c>
      <c r="W65" s="10"/>
      <c r="X65" s="5"/>
      <c r="Y65" s="5"/>
      <c r="Z65" s="5"/>
    </row>
    <row r="66" spans="1:26" ht="19.5" customHeight="1">
      <c r="A66" s="205"/>
      <c r="B66" s="193"/>
      <c r="C66" s="196"/>
      <c r="D66" s="89"/>
      <c r="E66" s="199"/>
      <c r="F66" s="193"/>
      <c r="G66" s="193"/>
      <c r="H66" s="90"/>
      <c r="I66" s="91"/>
      <c r="J66" s="193"/>
      <c r="K66" s="92">
        <f ca="1">IF(H66="",0,IF(OR(H66 = Geral!$A$43,H66 = Geral!$A$44),Geral!$H$15,IF(YEAR(NOW())-YEAR(E65) &lt; 19,Geral!$I$15,Geral!$H$15)))</f>
        <v>0</v>
      </c>
      <c r="L66" s="89"/>
      <c r="M66" s="91" t="str">
        <f ca="1">IF(L66="","",IF(VLOOKUP($H66,Geral!$B$36:$D$56,3,FALSE)="&lt;=",IF(YEAR(NOW())-YEAR(VLOOKUP(L66,Atletas!$B$2:$D$98,3,FALSE))&gt;VLOOKUP($H66,Geral!$B$36:$C$56,2,FALSE),"ý","þ"),IF(VLOOKUP($H66,Geral!$B$36:$D$56,3,FALSE)="&gt;=",IF(YEAR(NOW())-YEAR(VLOOKUP(L66,Atletas!$B$2:$D$98,3,FALSE))&lt;VLOOKUP($H66,Geral!$B$36:$C$56,2,FALSE),"ý","þ"))))</f>
        <v/>
      </c>
      <c r="N66" s="93"/>
      <c r="O66" s="94"/>
      <c r="P66" s="95">
        <f>D66</f>
        <v>0</v>
      </c>
      <c r="Q66" s="96">
        <f t="shared" si="0"/>
        <v>0</v>
      </c>
      <c r="R66" s="95">
        <f t="shared" ref="R66:R67" si="87">L66</f>
        <v>0</v>
      </c>
      <c r="S66" s="97" t="str">
        <f t="shared" ref="S66:T66" si="88">E65</f>
        <v/>
      </c>
      <c r="T66" s="96" t="str">
        <f t="shared" si="88"/>
        <v/>
      </c>
      <c r="U66" s="110">
        <f ca="1">A65</f>
        <v>0</v>
      </c>
      <c r="V66" s="98" t="str">
        <f>C65</f>
        <v/>
      </c>
      <c r="W66" s="10"/>
      <c r="X66" s="5"/>
      <c r="Y66" s="5"/>
      <c r="Z66" s="5"/>
    </row>
    <row r="67" spans="1:26" ht="19.5" customHeight="1">
      <c r="A67" s="206"/>
      <c r="B67" s="194"/>
      <c r="C67" s="197"/>
      <c r="D67" s="99"/>
      <c r="E67" s="200"/>
      <c r="F67" s="194"/>
      <c r="G67" s="194"/>
      <c r="H67" s="100"/>
      <c r="I67" s="101" t="str">
        <f ca="1">IF(H67="","",IF(VLOOKUP(H67,Geral!$B$57:$D$67,3,FALSE)="&lt;=",IF(YEAR(NOW())-YEAR(E65)&gt;VLOOKUP(H67,Geral!$B$57:$C$67,2,FALSE),"ý","þ"),IF(VLOOKUP(H67,Geral!$B$57:$D$67,3,FALSE)="&gt;=",IF(YEAR(NOW())-YEAR(E65)&lt;VLOOKUP(H67,Geral!$B$57:$C$67,2,FALSE),"ý","þ"))))</f>
        <v/>
      </c>
      <c r="J67" s="194"/>
      <c r="K67" s="102">
        <f ca="1">IF(H67="",0,IF(OR(H67 = Geral!$A$43,H67 = Geral!$A$44),Geral!$H$15,IF(YEAR(NOW())-YEAR(E65) &lt; 19,Geral!$I$15,Geral!$H$15)))</f>
        <v>0</v>
      </c>
      <c r="L67" s="89"/>
      <c r="M67" s="91" t="str">
        <f ca="1">IF(L67="","",IF(VLOOKUP($H67,Geral!$B$58:$D$67,3,FALSE)="&lt;=",IF(YEAR(NOW())-YEAR(VLOOKUP(L67,Atletas!$B$2:$D$98,3,FALSE))&gt;VLOOKUP($H67,Geral!$B$58:$C$67,2,FALSE),"ý","þ"),IF(VLOOKUP($H67,Geral!$B$58:$D$67,3,FALSE)="&gt;=",IF(YEAR(NOW())-YEAR(VLOOKUP(L67,Atletas!$B$2:$D$98,3,FALSE))&lt;VLOOKUP($H67,Geral!$B$58:$C$67,2,FALSE),"ý","þ"))))</f>
        <v/>
      </c>
      <c r="N67" s="103" t="str">
        <f>IF($L67="","",IF(IFERROR(VLOOKUP($L67,Atletas!$B$2:$F$98,2,FALSE),"") ="","Cadastro não encontrado. Digite os dados.",VLOOKUP($L67,Atletas!$B$2:$F$98,2,FALSE)))</f>
        <v/>
      </c>
      <c r="O67" s="104"/>
      <c r="P67" s="105">
        <f>D66</f>
        <v>0</v>
      </c>
      <c r="Q67" s="106">
        <f t="shared" si="0"/>
        <v>0</v>
      </c>
      <c r="R67" s="105">
        <f t="shared" si="87"/>
        <v>0</v>
      </c>
      <c r="S67" s="107" t="str">
        <f t="shared" ref="S67:T67" si="89">E65</f>
        <v/>
      </c>
      <c r="T67" s="106" t="str">
        <f t="shared" si="89"/>
        <v/>
      </c>
      <c r="U67" s="112">
        <f ca="1">A65</f>
        <v>0</v>
      </c>
      <c r="V67" s="108" t="str">
        <f>C65</f>
        <v/>
      </c>
      <c r="W67" s="10"/>
      <c r="X67" s="5"/>
      <c r="Y67" s="5"/>
      <c r="Z67" s="5"/>
    </row>
    <row r="68" spans="1:26" ht="19.5" customHeight="1">
      <c r="A68" s="204">
        <f ca="1">SUM(K68:K70)</f>
        <v>0</v>
      </c>
      <c r="B68" s="192">
        <v>23</v>
      </c>
      <c r="C68" s="195" t="str">
        <f>IF($D69="","",IF(IFERROR(VLOOKUP($D69,Atletas!$B$2:$F$98,5,FALSE),"") ="","CLUBE",VLOOKUP($D69,Atletas!$B$2:$F$98,5,FALSE)))</f>
        <v/>
      </c>
      <c r="D68" s="79"/>
      <c r="E68" s="198" t="str">
        <f>IF($D69="","",IF(IFERROR(VLOOKUP($D69,Atletas!$B$2:$F$98,3,FALSE),"") ="","DD/MM/AAAA",VLOOKUP($D69,Atletas!$B$2:$F$98,3,FALSE)))</f>
        <v/>
      </c>
      <c r="F68" s="201" t="str">
        <f>IF($D69="","",IF(IFERROR(VLOOKUP($D69,Atletas!$B$2:$F$98,4,FALSE),"") ="","Gênero",VLOOKUP($D69,Atletas!$B$2:$F$98,4,FALSE)))</f>
        <v/>
      </c>
      <c r="G68" s="202" t="str">
        <f>IF($D69="","",IF(IFERROR(VLOOKUP($D69,Atletas!$B$2:$F$98,2,FALSE),"") ="","Cadastro não encontrado. Digite os dados.",VLOOKUP($D69,Atletas!$B$2:$F$98,2,FALSE)))</f>
        <v/>
      </c>
      <c r="H68" s="80"/>
      <c r="I68" s="81" t="str">
        <f ca="1">IF(H68="","",IF(VLOOKUP(H68,Geral!$B$13:$D$34,3,FALSE)="&lt;=",IF(YEAR(NOW())-YEAR(E68)&gt;VLOOKUP(H68,Geral!$B$13:$C$34,2,FALSE),"ý","þ"),IF(VLOOKUP(H68,Geral!$B$13:$D$34,3,FALSE)="&gt;=",IF(YEAR(NOW())-YEAR(E68)&lt;VLOOKUP(H68,Geral!$B$13:$C$34,2,FALSE),"ý","þ"))))</f>
        <v/>
      </c>
      <c r="J68" s="203" t="s">
        <v>91</v>
      </c>
      <c r="K68" s="82">
        <f ca="1">SUM(IF(J68="Sim",IF(H68="",0,IF(OR(H68 = Geral!$A$43,H68 = Geral!$A$44),Geral!$H$13,IF(YEAR(NOW())-YEAR(E68) &lt; 19,Geral!$I$17,Geral!$H$17))),0),IF(H68="",0,IF(OR(H68 = Geral!$A$43,H68 = Geral!$A$44),Geral!$H$13,IF(YEAR(NOW())-YEAR(E68) &lt; 18,Geral!$I$13,Geral!$H$13))))</f>
        <v>0</v>
      </c>
      <c r="L68" s="207"/>
      <c r="M68" s="208"/>
      <c r="N68" s="209"/>
      <c r="O68" s="83" t="str">
        <f>G68</f>
        <v/>
      </c>
      <c r="P68" s="84">
        <f>D69</f>
        <v>0</v>
      </c>
      <c r="Q68" s="85">
        <f t="shared" si="0"/>
        <v>0</v>
      </c>
      <c r="R68" s="85"/>
      <c r="S68" s="86" t="str">
        <f t="shared" ref="S68:T68" si="90">E68</f>
        <v/>
      </c>
      <c r="T68" s="85" t="str">
        <f t="shared" si="90"/>
        <v/>
      </c>
      <c r="U68" s="87">
        <f ca="1">A68</f>
        <v>0</v>
      </c>
      <c r="V68" s="88" t="str">
        <f>C68</f>
        <v/>
      </c>
      <c r="W68" s="10"/>
      <c r="X68" s="5"/>
      <c r="Y68" s="5"/>
      <c r="Z68" s="5"/>
    </row>
    <row r="69" spans="1:26" ht="19.5" customHeight="1">
      <c r="A69" s="205"/>
      <c r="B69" s="193"/>
      <c r="C69" s="196"/>
      <c r="D69" s="89"/>
      <c r="E69" s="199"/>
      <c r="F69" s="193"/>
      <c r="G69" s="193"/>
      <c r="H69" s="90"/>
      <c r="I69" s="91" t="str">
        <f ca="1">IF(H69="","",IF(VLOOKUP(H69,Geral!$B$35:$D$56,3,FALSE)="&lt;=",IF(YEAR(NOW())-YEAR(E68)&gt;VLOOKUP(H69,Geral!$B$35:$C$56,2,FALSE),"ý","þ"),IF(VLOOKUP(H69,Geral!$B$35:$D$56,3,FALSE)="&gt;=",IF(YEAR(NOW())-YEAR(E68)&lt;VLOOKUP(H69,Geral!$B$35:$C$56,2,FALSE),"ý","þ"))))</f>
        <v/>
      </c>
      <c r="J69" s="193"/>
      <c r="K69" s="92">
        <f ca="1">IF(H69="",0,IF(OR(H69 = Geral!$A$43,H69 = Geral!$A$44),Geral!$H$15,IF(YEAR(NOW())-YEAR(E68) &lt; 19,Geral!$I$15,Geral!$H$15)))</f>
        <v>0</v>
      </c>
      <c r="L69" s="89"/>
      <c r="M69" s="91" t="str">
        <f ca="1">IF(L69="","",IF(VLOOKUP($H69,Geral!$B$36:$D$56,3,FALSE)="&lt;=",IF(YEAR(NOW())-YEAR(VLOOKUP(L69,Atletas!$B$2:$D$198,3,FALSE))&gt;VLOOKUP($H69,Geral!$B$36:$C$56,2,FALSE),"ý","þ"),IF(VLOOKUP($H69,Geral!$B$36:$D$56,3,FALSE)="&gt;=",IF(YEAR(NOW())-YEAR(VLOOKUP(L69,Atletas!$B$2:$D$198,3,FALSE))&lt;VLOOKUP($H69,Geral!$B$36:$C$56,2,FALSE),"ý","þ"))))</f>
        <v/>
      </c>
      <c r="N69" s="93" t="str">
        <f>IF($L69="","",IF(IFERROR(VLOOKUP($L69,Atletas!$B$2:$F$198,2,FALSE),"") ="","Cadastro não encontrado. Digite os dados.",VLOOKUP($L69,Atletas!$B$2:$F$198,2,FALSE)))</f>
        <v/>
      </c>
      <c r="O69" s="94" t="str">
        <f>G68</f>
        <v/>
      </c>
      <c r="P69" s="95">
        <f>D69</f>
        <v>0</v>
      </c>
      <c r="Q69" s="96">
        <f t="shared" si="0"/>
        <v>0</v>
      </c>
      <c r="R69" s="95">
        <f t="shared" ref="R69:R70" si="91">L69</f>
        <v>0</v>
      </c>
      <c r="S69" s="97" t="str">
        <f t="shared" ref="S69:T69" si="92">E68</f>
        <v/>
      </c>
      <c r="T69" s="96" t="str">
        <f t="shared" si="92"/>
        <v/>
      </c>
      <c r="U69" s="110">
        <f ca="1">A68</f>
        <v>0</v>
      </c>
      <c r="V69" s="98" t="str">
        <f>C68</f>
        <v/>
      </c>
      <c r="W69" s="10"/>
      <c r="X69" s="5"/>
      <c r="Y69" s="5"/>
      <c r="Z69" s="5"/>
    </row>
    <row r="70" spans="1:26" ht="19.5" customHeight="1">
      <c r="A70" s="206"/>
      <c r="B70" s="194"/>
      <c r="C70" s="197"/>
      <c r="D70" s="99"/>
      <c r="E70" s="200"/>
      <c r="F70" s="194"/>
      <c r="G70" s="194"/>
      <c r="H70" s="100"/>
      <c r="I70" s="101" t="str">
        <f ca="1">IF(H70="","",IF(VLOOKUP(H70,Geral!$B$57:$D$67,3,FALSE)="&lt;=",IF(YEAR(NOW())-YEAR(E68)&gt;VLOOKUP(H70,Geral!$B$57:$C$67,2,FALSE),"ý","þ"),IF(VLOOKUP(H70,Geral!$B$57:$D$67,3,FALSE)="&gt;=",IF(YEAR(NOW())-YEAR(E68)&lt;VLOOKUP(H70,Geral!$B$57:$C$67,2,FALSE),"ý","þ"))))</f>
        <v/>
      </c>
      <c r="J70" s="194"/>
      <c r="K70" s="102">
        <f ca="1">IF(H70="",0,IF(OR(H70 = Geral!$A$43,H70 = Geral!$A$44),Geral!$H$15,IF(YEAR(NOW())-YEAR(E68) &lt; 19,Geral!$I$15,Geral!$H$15)))</f>
        <v>0</v>
      </c>
      <c r="L70" s="89"/>
      <c r="M70" s="91" t="str">
        <f ca="1">IF(L70="","",IF(VLOOKUP($H70,Geral!$B$58:$D$67,3,FALSE)="&lt;=",IF(YEAR(NOW())-YEAR(VLOOKUP(L70,Atletas!$B$2:$D$98,3,FALSE))&gt;VLOOKUP($H70,Geral!$B$58:$C$67,2,FALSE),"ý","þ"),IF(VLOOKUP($H70,Geral!$B$58:$D$67,3,FALSE)="&gt;=",IF(YEAR(NOW())-YEAR(VLOOKUP(L70,Atletas!$B$2:$D$98,3,FALSE))&lt;VLOOKUP($H70,Geral!$B$58:$C$67,2,FALSE),"ý","þ"))))</f>
        <v/>
      </c>
      <c r="N70" s="103" t="str">
        <f>IF($L70="","",IF(IFERROR(VLOOKUP($L70,Atletas!$B$2:$F$98,2,FALSE),"") ="","Cadastro não encontrado. Digite os dados.",VLOOKUP($L70,Atletas!$B$2:$F$98,2,FALSE)))</f>
        <v/>
      </c>
      <c r="O70" s="104" t="str">
        <f>G68</f>
        <v/>
      </c>
      <c r="P70" s="105">
        <f>D69</f>
        <v>0</v>
      </c>
      <c r="Q70" s="106">
        <f t="shared" si="0"/>
        <v>0</v>
      </c>
      <c r="R70" s="105">
        <f t="shared" si="91"/>
        <v>0</v>
      </c>
      <c r="S70" s="107" t="str">
        <f t="shared" ref="S70:T70" si="93">E68</f>
        <v/>
      </c>
      <c r="T70" s="106" t="str">
        <f t="shared" si="93"/>
        <v/>
      </c>
      <c r="U70" s="112">
        <f ca="1">A68</f>
        <v>0</v>
      </c>
      <c r="V70" s="108" t="str">
        <f>C68</f>
        <v/>
      </c>
      <c r="W70" s="10"/>
      <c r="X70" s="5"/>
      <c r="Y70" s="5"/>
      <c r="Z70" s="5"/>
    </row>
    <row r="71" spans="1:26" ht="19.5" customHeight="1">
      <c r="A71" s="204">
        <f ca="1">SUM(K71:K73)</f>
        <v>0</v>
      </c>
      <c r="B71" s="192">
        <v>24</v>
      </c>
      <c r="C71" s="195" t="str">
        <f>IF($D72="","",IF(IFERROR(VLOOKUP($D72,Atletas!$B$2:$F$98,5,FALSE),"") ="","CLUBE",VLOOKUP($D72,Atletas!$B$2:$F$98,5,FALSE)))</f>
        <v/>
      </c>
      <c r="D71" s="79"/>
      <c r="E71" s="198" t="str">
        <f>IF($D72="","",IF(IFERROR(VLOOKUP($D72,Atletas!$B$2:$F$98,3,FALSE),"") ="","DD/MM/AAAA",VLOOKUP($D72,Atletas!$B$2:$F$98,3,FALSE)))</f>
        <v/>
      </c>
      <c r="F71" s="201" t="str">
        <f>IF($D72="","",IF(IFERROR(VLOOKUP($D72,Atletas!$B$2:$F$98,4,FALSE),"") ="","Gênero",VLOOKUP($D72,Atletas!$B$2:$F$98,4,FALSE)))</f>
        <v/>
      </c>
      <c r="G71" s="202" t="str">
        <f>IF($D72="","",IF(IFERROR(VLOOKUP($D72,Atletas!$B$2:$F$98,2,FALSE),"") ="","Cadastro não encontrado. Digite os dados.",VLOOKUP($D72,Atletas!$B$2:$F$98,2,FALSE)))</f>
        <v/>
      </c>
      <c r="H71" s="80"/>
      <c r="I71" s="81" t="str">
        <f ca="1">IF(H71="","",IF(VLOOKUP(H71,Geral!$B$13:$D$34,3,FALSE)="&lt;=",IF(YEAR(NOW())-YEAR(E71)&gt;VLOOKUP(H71,Geral!$B$13:$C$34,2,FALSE),"ý","þ"),IF(VLOOKUP(H71,Geral!$B$13:$D$34,3,FALSE)="&gt;=",IF(YEAR(NOW())-YEAR(E71)&lt;VLOOKUP(H71,Geral!$B$13:$C$34,2,FALSE),"ý","þ"))))</f>
        <v/>
      </c>
      <c r="J71" s="203" t="s">
        <v>91</v>
      </c>
      <c r="K71" s="82">
        <f ca="1">SUM(IF(J71="Sim",IF(H71="",0,IF(OR(H71 = Geral!$A$43,H71 = Geral!$A$44),Geral!$H$13,IF(YEAR(NOW())-YEAR(E71) &lt; 19,Geral!$I$17,Geral!$H$17))),0),IF(H71="",0,IF(OR(H71 = Geral!$A$43,H71 = Geral!$A$44),Geral!$H$13,IF(YEAR(NOW())-YEAR(E71) &lt; 18,Geral!$I$13,Geral!$H$13))))</f>
        <v>0</v>
      </c>
      <c r="L71" s="207"/>
      <c r="M71" s="208"/>
      <c r="N71" s="209"/>
      <c r="O71" s="83" t="str">
        <f>G71</f>
        <v/>
      </c>
      <c r="P71" s="84">
        <f>D72</f>
        <v>0</v>
      </c>
      <c r="Q71" s="85">
        <f t="shared" si="0"/>
        <v>0</v>
      </c>
      <c r="R71" s="85"/>
      <c r="S71" s="86" t="str">
        <f t="shared" ref="S71:T71" si="94">E71</f>
        <v/>
      </c>
      <c r="T71" s="85" t="str">
        <f t="shared" si="94"/>
        <v/>
      </c>
      <c r="U71" s="87">
        <f ca="1">A71</f>
        <v>0</v>
      </c>
      <c r="V71" s="88" t="str">
        <f>C71</f>
        <v/>
      </c>
      <c r="W71" s="10"/>
      <c r="X71" s="5"/>
      <c r="Y71" s="5"/>
      <c r="Z71" s="5"/>
    </row>
    <row r="72" spans="1:26" ht="19.5" customHeight="1">
      <c r="A72" s="205"/>
      <c r="B72" s="193"/>
      <c r="C72" s="196"/>
      <c r="D72" s="89"/>
      <c r="E72" s="199"/>
      <c r="F72" s="193"/>
      <c r="G72" s="193"/>
      <c r="H72" s="90"/>
      <c r="I72" s="91" t="str">
        <f ca="1">IF(H72="","",IF(VLOOKUP(H72,Geral!$B$35:$D$56,3,FALSE)="&lt;=",IF(YEAR(NOW())-YEAR(E71)&gt;VLOOKUP(H72,Geral!$B$35:$C$56,2,FALSE),"ý","þ"),IF(VLOOKUP(H72,Geral!$B$35:$D$56,3,FALSE)="&gt;=",IF(YEAR(NOW())-YEAR(E71)&lt;VLOOKUP(H72,Geral!$B$35:$C$56,2,FALSE),"ý","þ"))))</f>
        <v/>
      </c>
      <c r="J72" s="193"/>
      <c r="K72" s="92">
        <f ca="1">IF(H72="",0,IF(OR(H72 = Geral!$A$43,H72 = Geral!$A$44),Geral!$H$15,IF(YEAR(NOW())-YEAR(E71) &lt; 19,Geral!$I$15,Geral!$H$15)))</f>
        <v>0</v>
      </c>
      <c r="L72" s="114"/>
      <c r="M72" s="91" t="str">
        <f ca="1">IF(L72="","",IF(VLOOKUP($H72,Geral!$B$36:$D$56,3,FALSE)="&lt;=",IF(YEAR(NOW())-YEAR(VLOOKUP(L72,Atletas!$B$2:$D$98,3,FALSE))&gt;VLOOKUP($H72,Geral!$B$36:$C$56,2,FALSE),"ý","þ"),IF(VLOOKUP($H72,Geral!$B$36:$D$56,3,FALSE)="&gt;=",IF(YEAR(NOW())-YEAR(VLOOKUP(L72,Atletas!$B$2:$D$98,3,FALSE))&lt;VLOOKUP($H72,Geral!$B$36:$C$56,2,FALSE),"ý","þ"))))</f>
        <v/>
      </c>
      <c r="N72" s="115" t="str">
        <f>IF($L72="","",IF(IFERROR(VLOOKUP($L72,Atletas!$B$2:$F$198,2,FALSE),"") ="","Cadastro não encontrado. Digite os dados.",VLOOKUP($L72,Atletas!$B$2:$F$198,2,FALSE)))</f>
        <v/>
      </c>
      <c r="O72" s="94" t="str">
        <f>G71</f>
        <v/>
      </c>
      <c r="P72" s="95">
        <f>D72</f>
        <v>0</v>
      </c>
      <c r="Q72" s="96">
        <f t="shared" si="0"/>
        <v>0</v>
      </c>
      <c r="R72" s="95">
        <f t="shared" ref="R72:R73" si="95">L72</f>
        <v>0</v>
      </c>
      <c r="S72" s="97" t="str">
        <f t="shared" ref="S72:T72" si="96">E71</f>
        <v/>
      </c>
      <c r="T72" s="96" t="str">
        <f t="shared" si="96"/>
        <v/>
      </c>
      <c r="U72" s="110">
        <f ca="1">A71</f>
        <v>0</v>
      </c>
      <c r="V72" s="98" t="str">
        <f>C71</f>
        <v/>
      </c>
      <c r="W72" s="10"/>
      <c r="X72" s="5"/>
      <c r="Y72" s="5"/>
      <c r="Z72" s="5"/>
    </row>
    <row r="73" spans="1:26" ht="19.5" customHeight="1">
      <c r="A73" s="206"/>
      <c r="B73" s="194"/>
      <c r="C73" s="197"/>
      <c r="D73" s="99"/>
      <c r="E73" s="200"/>
      <c r="F73" s="194"/>
      <c r="G73" s="194"/>
      <c r="H73" s="100"/>
      <c r="I73" s="101" t="str">
        <f ca="1">IF(H73="","",IF(VLOOKUP(H73,Geral!$B$57:$D$67,3,FALSE)="&lt;=",IF(YEAR(NOW())-YEAR(E71)&gt;VLOOKUP(H73,Geral!$B$57:$C$67,2,FALSE),"ý","þ"),IF(VLOOKUP(H73,Geral!$B$57:$D$67,3,FALSE)="&gt;=",IF(YEAR(NOW())-YEAR(E71)&lt;VLOOKUP(H73,Geral!$B$57:$C$67,2,FALSE),"ý","þ"))))</f>
        <v/>
      </c>
      <c r="J73" s="194"/>
      <c r="K73" s="102">
        <f ca="1">IF(H73="",0,IF(OR(H73 = Geral!$A$43,H73 = Geral!$A$44),Geral!$H$15,IF(YEAR(NOW())-YEAR(E71) &lt; 19,Geral!$I$15,Geral!$H$15)))</f>
        <v>0</v>
      </c>
      <c r="L73" s="89"/>
      <c r="M73" s="91" t="str">
        <f ca="1">IF(L73="","",IF(VLOOKUP($H73,Geral!$B$58:$D$67,3,FALSE)="&lt;=",IF(YEAR(NOW())-YEAR(VLOOKUP(L73,Atletas!$B$2:$D$98,3,FALSE))&gt;VLOOKUP($H73,Geral!$B$58:$C$67,2,FALSE),"ý","þ"),IF(VLOOKUP($H73,Geral!$B$58:$D$67,3,FALSE)="&gt;=",IF(YEAR(NOW())-YEAR(VLOOKUP(L73,Atletas!$B$2:$D$98,3,FALSE))&lt;VLOOKUP($H73,Geral!$B$58:$C$67,2,FALSE),"ý","þ"))))</f>
        <v/>
      </c>
      <c r="N73" s="103" t="str">
        <f>IF($L73="","",IF(IFERROR(VLOOKUP($L73,Atletas!$B$2:$F$98,2,FALSE),"") ="","Cadastro não encontrado. Digite os dados.",VLOOKUP($L73,Atletas!$B$2:$F$98,2,FALSE)))</f>
        <v/>
      </c>
      <c r="O73" s="104" t="str">
        <f>G71</f>
        <v/>
      </c>
      <c r="P73" s="105">
        <f>D72</f>
        <v>0</v>
      </c>
      <c r="Q73" s="106">
        <f t="shared" si="0"/>
        <v>0</v>
      </c>
      <c r="R73" s="105">
        <f t="shared" si="95"/>
        <v>0</v>
      </c>
      <c r="S73" s="107" t="str">
        <f t="shared" ref="S73:T73" si="97">E71</f>
        <v/>
      </c>
      <c r="T73" s="106" t="str">
        <f t="shared" si="97"/>
        <v/>
      </c>
      <c r="U73" s="112">
        <f ca="1">A71</f>
        <v>0</v>
      </c>
      <c r="V73" s="108" t="str">
        <f>C71</f>
        <v/>
      </c>
      <c r="W73" s="10"/>
      <c r="X73" s="5"/>
      <c r="Y73" s="5"/>
      <c r="Z73" s="5"/>
    </row>
    <row r="74" spans="1:26" ht="19.5" customHeight="1">
      <c r="A74" s="204">
        <f ca="1">SUM(K74:K76)</f>
        <v>0</v>
      </c>
      <c r="B74" s="192">
        <v>25</v>
      </c>
      <c r="C74" s="195" t="str">
        <f>IF($D75="","",IF(IFERROR(VLOOKUP($D75,Atletas!$B$2:$F$98,5,FALSE),"") ="","CLUBE",VLOOKUP($D75,Atletas!$B$2:$F$98,5,FALSE)))</f>
        <v/>
      </c>
      <c r="D74" s="79"/>
      <c r="E74" s="198" t="str">
        <f>IF($D75="","",IF(IFERROR(VLOOKUP($D75,Atletas!$B$2:$F$98,3,FALSE),"") ="","DD/MM/AAAA",VLOOKUP($D75,Atletas!$B$2:$F$98,3,FALSE)))</f>
        <v/>
      </c>
      <c r="F74" s="201" t="str">
        <f>IF($D75="","",IF(IFERROR(VLOOKUP($D75,Atletas!$B$2:$F$98,4,FALSE),"") ="","Gênero",VLOOKUP($D75,Atletas!$B$2:$F$98,4,FALSE)))</f>
        <v/>
      </c>
      <c r="G74" s="202" t="str">
        <f>IF($D75="","",IF(IFERROR(VLOOKUP($D75,Atletas!$B$2:$F$98,2,FALSE),"") ="","Cadastro não encontrado. Digite os dados.",VLOOKUP($D75,Atletas!$B$2:$F$98,2,FALSE)))</f>
        <v/>
      </c>
      <c r="H74" s="80"/>
      <c r="I74" s="81" t="str">
        <f ca="1">IF(H74="","",IF(VLOOKUP(H74,Geral!$B$13:$D$34,3,FALSE)="&lt;=",IF(YEAR(NOW())-YEAR(E74)&gt;VLOOKUP(H74,Geral!$B$13:$C$34,2,FALSE),"ý","þ"),IF(VLOOKUP(H74,Geral!$B$13:$D$34,3,FALSE)="&gt;=",IF(YEAR(NOW())-YEAR(E74)&lt;VLOOKUP(H74,Geral!$B$13:$C$34,2,FALSE),"ý","þ"))))</f>
        <v/>
      </c>
      <c r="J74" s="203" t="s">
        <v>91</v>
      </c>
      <c r="K74" s="82">
        <f ca="1">SUM(IF(J74="Sim",IF(H74="",0,IF(OR(H74 = Geral!$A$43,H74 = Geral!$A$44),Geral!$H$13,IF(YEAR(NOW())-YEAR(E74) &lt; 19,Geral!$I$17,Geral!$H$17))),0),IF(H74="",0,IF(OR(H74 = Geral!$A$43,H74 = Geral!$A$44),Geral!$H$13,IF(YEAR(NOW())-YEAR(E74) &lt; 18,Geral!$I$13,Geral!$H$13))))</f>
        <v>0</v>
      </c>
      <c r="L74" s="207"/>
      <c r="M74" s="208"/>
      <c r="N74" s="209"/>
      <c r="O74" s="83" t="str">
        <f>G74</f>
        <v/>
      </c>
      <c r="P74" s="84">
        <f>D75</f>
        <v>0</v>
      </c>
      <c r="Q74" s="85">
        <f t="shared" si="0"/>
        <v>0</v>
      </c>
      <c r="R74" s="85"/>
      <c r="S74" s="86" t="str">
        <f t="shared" ref="S74:T74" si="98">E74</f>
        <v/>
      </c>
      <c r="T74" s="85" t="str">
        <f t="shared" si="98"/>
        <v/>
      </c>
      <c r="U74" s="87">
        <f ca="1">A74</f>
        <v>0</v>
      </c>
      <c r="V74" s="88" t="str">
        <f>C74</f>
        <v/>
      </c>
      <c r="W74" s="10"/>
      <c r="X74" s="5"/>
      <c r="Y74" s="5"/>
      <c r="Z74" s="5"/>
    </row>
    <row r="75" spans="1:26" ht="19.5" customHeight="1">
      <c r="A75" s="205"/>
      <c r="B75" s="193"/>
      <c r="C75" s="196"/>
      <c r="D75" s="89"/>
      <c r="E75" s="199"/>
      <c r="F75" s="193"/>
      <c r="G75" s="193"/>
      <c r="H75" s="90"/>
      <c r="I75" s="91" t="str">
        <f ca="1">IF(H75="","",IF(VLOOKUP(H75,Geral!$B$35:$D$56,3,FALSE)="&lt;=",IF(YEAR(NOW())-YEAR(E74)&gt;VLOOKUP(H75,Geral!$B$35:$C$56,2,FALSE),"ý","þ"),IF(VLOOKUP(H75,Geral!$B$35:$D$56,3,FALSE)="&gt;=",IF(YEAR(NOW())-YEAR(E74)&lt;VLOOKUP(H75,Geral!$B$35:$C$56,2,FALSE),"ý","þ"))))</f>
        <v/>
      </c>
      <c r="J75" s="193"/>
      <c r="K75" s="92">
        <f ca="1">IF(H75="",0,IF(OR(H75 = Geral!$A$43,H75 = Geral!$A$44),Geral!$H$15,IF(YEAR(NOW())-YEAR(E74) &lt; 19,Geral!$I$15,Geral!$H$15)))</f>
        <v>0</v>
      </c>
      <c r="L75" s="89"/>
      <c r="M75" s="91" t="str">
        <f ca="1">IF(L75="","",IF(VLOOKUP($H75,Geral!$B$36:$D$56,3,FALSE)="&lt;=",IF(YEAR(NOW())-YEAR(VLOOKUP(L75,Atletas!$B$2:$D$98,3,FALSE))&gt;VLOOKUP($H75,Geral!$B$36:$C$56,2,FALSE),"ý","þ"),IF(VLOOKUP($H75,Geral!$B$36:$D$56,3,FALSE)="&gt;=",IF(YEAR(NOW())-YEAR(VLOOKUP(L75,Atletas!$B$2:$D$98,3,FALSE))&lt;VLOOKUP($H75,Geral!$B$36:$C$56,2,FALSE),"ý","þ"))))</f>
        <v/>
      </c>
      <c r="N75" s="93" t="str">
        <f>IF($L75="","",IF(IFERROR(VLOOKUP($L75,Atletas!$B$2:$F$98,2,FALSE),"") ="","Cadastro não encontrado. Digite os dados.",VLOOKUP($L75,Atletas!$B$2:$F$98,2,FALSE)))</f>
        <v/>
      </c>
      <c r="O75" s="94" t="str">
        <f>G74</f>
        <v/>
      </c>
      <c r="P75" s="95">
        <f>D75</f>
        <v>0</v>
      </c>
      <c r="Q75" s="96">
        <f t="shared" si="0"/>
        <v>0</v>
      </c>
      <c r="R75" s="95">
        <f t="shared" ref="R75:R76" si="99">L75</f>
        <v>0</v>
      </c>
      <c r="S75" s="97" t="str">
        <f t="shared" ref="S75:T75" si="100">E74</f>
        <v/>
      </c>
      <c r="T75" s="96" t="str">
        <f t="shared" si="100"/>
        <v/>
      </c>
      <c r="U75" s="110">
        <f ca="1">A74</f>
        <v>0</v>
      </c>
      <c r="V75" s="98" t="str">
        <f>C74</f>
        <v/>
      </c>
      <c r="W75" s="10"/>
      <c r="X75" s="5"/>
      <c r="Y75" s="5"/>
      <c r="Z75" s="5"/>
    </row>
    <row r="76" spans="1:26" ht="19.5" customHeight="1">
      <c r="A76" s="206"/>
      <c r="B76" s="194"/>
      <c r="C76" s="197"/>
      <c r="D76" s="99"/>
      <c r="E76" s="200"/>
      <c r="F76" s="194"/>
      <c r="G76" s="194"/>
      <c r="H76" s="100"/>
      <c r="I76" s="101" t="str">
        <f ca="1">IF(H76="","",IF(VLOOKUP(H76,Geral!$B$57:$D$67,3,FALSE)="&lt;=",IF(YEAR(NOW())-YEAR(E74)&gt;VLOOKUP(H76,Geral!$B$57:$C$67,2,FALSE),"ý","þ"),IF(VLOOKUP(H76,Geral!$B$57:$D$67,3,FALSE)="&gt;=",IF(YEAR(NOW())-YEAR(E74)&lt;VLOOKUP(H76,Geral!$B$57:$C$67,2,FALSE),"ý","þ"))))</f>
        <v/>
      </c>
      <c r="J76" s="194"/>
      <c r="K76" s="102">
        <f ca="1">IF(H76="",0,IF(OR(H76 = Geral!$A$43,H76 = Geral!$A$44),Geral!$H$15,IF(YEAR(NOW())-YEAR(E74) &lt; 19,Geral!$I$15,Geral!$H$15)))</f>
        <v>0</v>
      </c>
      <c r="L76" s="89"/>
      <c r="M76" s="91" t="str">
        <f ca="1">IF(L76="","",IF(VLOOKUP($H76,Geral!$B$58:$D$67,3,FALSE)="&lt;=",IF(YEAR(NOW())-YEAR(VLOOKUP(L76,Atletas!$B$2:$D$98,3,FALSE))&gt;VLOOKUP($H76,Geral!$B$58:$C$67,2,FALSE),"ý","þ"),IF(VLOOKUP($H76,Geral!$B$58:$D$67,3,FALSE)="&gt;=",IF(YEAR(NOW())-YEAR(VLOOKUP(L76,Atletas!$B$2:$D$98,3,FALSE))&lt;VLOOKUP($H76,Geral!$B$58:$C$67,2,FALSE),"ý","þ"))))</f>
        <v/>
      </c>
      <c r="N76" s="103" t="str">
        <f>IF($L76="","",IF(IFERROR(VLOOKUP($L76,Atletas!$B$2:$F$98,2,FALSE),"") ="","Cadastro não encontrado. Digite os dados.",VLOOKUP($L76,Atletas!$B$2:$F$98,2,FALSE)))</f>
        <v/>
      </c>
      <c r="O76" s="104" t="str">
        <f>G74</f>
        <v/>
      </c>
      <c r="P76" s="105">
        <f>D75</f>
        <v>0</v>
      </c>
      <c r="Q76" s="106">
        <f t="shared" si="0"/>
        <v>0</v>
      </c>
      <c r="R76" s="105">
        <f t="shared" si="99"/>
        <v>0</v>
      </c>
      <c r="S76" s="107" t="str">
        <f t="shared" ref="S76:T76" si="101">E74</f>
        <v/>
      </c>
      <c r="T76" s="106" t="str">
        <f t="shared" si="101"/>
        <v/>
      </c>
      <c r="U76" s="112">
        <f ca="1">A74</f>
        <v>0</v>
      </c>
      <c r="V76" s="108" t="str">
        <f>C74</f>
        <v/>
      </c>
      <c r="W76" s="10"/>
      <c r="X76" s="5"/>
      <c r="Y76" s="5"/>
      <c r="Z76" s="5"/>
    </row>
    <row r="77" spans="1:26" ht="19.5" customHeight="1">
      <c r="A77" s="204">
        <f ca="1">SUM(K77:K79)</f>
        <v>0</v>
      </c>
      <c r="B77" s="192">
        <v>26</v>
      </c>
      <c r="C77" s="195" t="str">
        <f>IF($D78="","",IF(IFERROR(VLOOKUP($D78,Atletas!$B$2:$F$98,5,FALSE),"") ="","CLUBE",VLOOKUP($D78,Atletas!$B$2:$F$98,5,FALSE)))</f>
        <v/>
      </c>
      <c r="D77" s="79"/>
      <c r="E77" s="198" t="str">
        <f>IF($D78="","",IF(IFERROR(VLOOKUP($D78,Atletas!$B$2:$F$98,3,FALSE),"") ="","DD/MM/AAAA",VLOOKUP($D78,Atletas!$B$2:$F$98,3,FALSE)))</f>
        <v/>
      </c>
      <c r="F77" s="201" t="str">
        <f>IF($D78="","",IF(IFERROR(VLOOKUP($D78,Atletas!$B$2:$F$98,4,FALSE),"") ="","Gênero",VLOOKUP($D78,Atletas!$B$2:$F$98,4,FALSE)))</f>
        <v/>
      </c>
      <c r="G77" s="202" t="str">
        <f>IF($D78="","",IF(IFERROR(VLOOKUP($D78,Atletas!$B$2:$F$98,2,FALSE),"") ="","Cadastro não encontrado. Digite os dados.",VLOOKUP($D78,Atletas!$B$2:$F$98,2,FALSE)))</f>
        <v/>
      </c>
      <c r="H77" s="80"/>
      <c r="I77" s="81" t="str">
        <f ca="1">IF(H77="","",IF(VLOOKUP(H77,Geral!$B$13:$D$34,3,FALSE)="&lt;=",IF(YEAR(NOW())-YEAR(E77)&gt;VLOOKUP(H77,Geral!$B$13:$C$34,2,FALSE),"ý","þ"),IF(VLOOKUP(H77,Geral!$B$13:$D$34,3,FALSE)="&gt;=",IF(YEAR(NOW())-YEAR(E77)&lt;VLOOKUP(H77,Geral!$B$13:$C$34,2,FALSE),"ý","þ"))))</f>
        <v/>
      </c>
      <c r="J77" s="203" t="s">
        <v>91</v>
      </c>
      <c r="K77" s="82">
        <f ca="1">SUM(IF(J77="Sim",IF(H77="",0,IF(OR(H77 = Geral!$A$43,H77 = Geral!$A$44),Geral!$H$13,IF(YEAR(NOW())-YEAR(E77) &lt; 19,Geral!$I$17,Geral!$H$17))),0),IF(H77="",0,IF(OR(H77 = Geral!$A$43,H77 = Geral!$A$44),Geral!$H$13,IF(YEAR(NOW())-YEAR(E77) &lt; 18,Geral!$I$13,Geral!$H$13))))</f>
        <v>0</v>
      </c>
      <c r="L77" s="207"/>
      <c r="M77" s="208"/>
      <c r="N77" s="209"/>
      <c r="O77" s="83" t="str">
        <f>G77</f>
        <v/>
      </c>
      <c r="P77" s="84">
        <f>D78</f>
        <v>0</v>
      </c>
      <c r="Q77" s="85">
        <f t="shared" si="0"/>
        <v>0</v>
      </c>
      <c r="R77" s="85"/>
      <c r="S77" s="86" t="str">
        <f t="shared" ref="S77:T77" si="102">E77</f>
        <v/>
      </c>
      <c r="T77" s="85" t="str">
        <f t="shared" si="102"/>
        <v/>
      </c>
      <c r="U77" s="87">
        <f ca="1">A77</f>
        <v>0</v>
      </c>
      <c r="V77" s="88" t="str">
        <f>C77</f>
        <v/>
      </c>
      <c r="W77" s="10"/>
      <c r="X77" s="5"/>
      <c r="Y77" s="5"/>
      <c r="Z77" s="5"/>
    </row>
    <row r="78" spans="1:26" ht="19.5" customHeight="1">
      <c r="A78" s="205"/>
      <c r="B78" s="193"/>
      <c r="C78" s="196"/>
      <c r="D78" s="89"/>
      <c r="E78" s="199"/>
      <c r="F78" s="193"/>
      <c r="G78" s="193"/>
      <c r="H78" s="90"/>
      <c r="I78" s="91" t="str">
        <f ca="1">IF(H78="","",IF(VLOOKUP(H78,Geral!$B$35:$D$56,3,FALSE)="&lt;=",IF(YEAR(NOW())-YEAR(E77)&gt;VLOOKUP(H78,Geral!$B$35:$C$56,2,FALSE),"ý","þ"),IF(VLOOKUP(H78,Geral!$B$35:$D$56,3,FALSE)="&gt;=",IF(YEAR(NOW())-YEAR(E77)&lt;VLOOKUP(H78,Geral!$B$35:$C$56,2,FALSE),"ý","þ"))))</f>
        <v/>
      </c>
      <c r="J78" s="193"/>
      <c r="K78" s="92">
        <f ca="1">IF(H78="",0,IF(OR(H78 = Geral!$A$43,H78 = Geral!$A$44),Geral!$H$15,IF(YEAR(NOW())-YEAR(E77) &lt; 19,Geral!$I$15,Geral!$H$15)))</f>
        <v>0</v>
      </c>
      <c r="L78" s="109"/>
      <c r="M78" s="91" t="str">
        <f ca="1">IF(L78="","",IF(VLOOKUP($H78,Geral!$B$36:$D$56,3,FALSE)="&lt;=",IF(YEAR(NOW())-YEAR(VLOOKUP(L78,Atletas!$B$2:$D$98,3,FALSE))&gt;VLOOKUP($H78,Geral!$B$36:$C$56,2,FALSE),"ý","þ"),IF(VLOOKUP($H78,Geral!$B$36:$D$56,3,FALSE)="&gt;=",IF(YEAR(NOW())-YEAR(VLOOKUP(L78,Atletas!$B$2:$D$98,3,FALSE))&lt;VLOOKUP($H78,Geral!$B$36:$C$56,2,FALSE),"ý","þ"))))</f>
        <v/>
      </c>
      <c r="N78" s="93" t="str">
        <f>IF($L78="","",IF(IFERROR(VLOOKUP($L78,Atletas!$B$2:$F$98,2,FALSE),"") ="","Cadastro não encontrado. Digite os dados.",VLOOKUP($L78,Atletas!$B$2:$F$98,2,FALSE)))</f>
        <v/>
      </c>
      <c r="O78" s="94" t="str">
        <f>G77</f>
        <v/>
      </c>
      <c r="P78" s="95">
        <f>D78</f>
        <v>0</v>
      </c>
      <c r="Q78" s="96">
        <f t="shared" si="0"/>
        <v>0</v>
      </c>
      <c r="R78" s="95">
        <f t="shared" ref="R78:R79" si="103">L78</f>
        <v>0</v>
      </c>
      <c r="S78" s="97" t="str">
        <f t="shared" ref="S78:T78" si="104">E77</f>
        <v/>
      </c>
      <c r="T78" s="96" t="str">
        <f t="shared" si="104"/>
        <v/>
      </c>
      <c r="U78" s="110">
        <f ca="1">A77</f>
        <v>0</v>
      </c>
      <c r="V78" s="98" t="str">
        <f>C77</f>
        <v/>
      </c>
      <c r="W78" s="10"/>
      <c r="X78" s="5"/>
      <c r="Y78" s="5"/>
      <c r="Z78" s="5"/>
    </row>
    <row r="79" spans="1:26" ht="19.5" customHeight="1">
      <c r="A79" s="206"/>
      <c r="B79" s="194"/>
      <c r="C79" s="197"/>
      <c r="D79" s="99"/>
      <c r="E79" s="200"/>
      <c r="F79" s="194"/>
      <c r="G79" s="194"/>
      <c r="H79" s="100"/>
      <c r="I79" s="101" t="str">
        <f ca="1">IF(H79="","",IF(VLOOKUP(H79,Geral!$B$57:$D$67,3,FALSE)="&lt;=",IF(YEAR(NOW())-YEAR(E77)&gt;VLOOKUP(H79,Geral!$B$57:$C$67,2,FALSE),"ý","þ"),IF(VLOOKUP(H79,Geral!$B$57:$D$67,3,FALSE)="&gt;=",IF(YEAR(NOW())-YEAR(E77)&lt;VLOOKUP(H79,Geral!$B$57:$C$67,2,FALSE),"ý","þ"))))</f>
        <v/>
      </c>
      <c r="J79" s="194"/>
      <c r="K79" s="102">
        <f ca="1">IF(H79="",0,IF(OR(H79 = Geral!$A$43,H79 = Geral!$A$44),Geral!$H$15,IF(YEAR(NOW())-YEAR(E77) &lt; 19,Geral!$I$15,Geral!$H$15)))</f>
        <v>0</v>
      </c>
      <c r="L79" s="89"/>
      <c r="M79" s="91" t="str">
        <f ca="1">IF(L79="","",IF(VLOOKUP($H79,Geral!$B$58:$D$67,3,FALSE)="&lt;=",IF(YEAR(NOW())-YEAR(VLOOKUP(L79,Atletas!$B$2:$D$98,3,FALSE))&gt;VLOOKUP($H79,Geral!$B$58:$C$67,2,FALSE),"ý","þ"),IF(VLOOKUP($H79,Geral!$B$58:$D$67,3,FALSE)="&gt;=",IF(YEAR(NOW())-YEAR(VLOOKUP(L79,Atletas!$B$2:$D$98,3,FALSE))&lt;VLOOKUP($H79,Geral!$B$58:$C$67,2,FALSE),"ý","þ"))))</f>
        <v/>
      </c>
      <c r="N79" s="103"/>
      <c r="O79" s="104" t="str">
        <f>G77</f>
        <v/>
      </c>
      <c r="P79" s="105">
        <f>D78</f>
        <v>0</v>
      </c>
      <c r="Q79" s="106">
        <f t="shared" si="0"/>
        <v>0</v>
      </c>
      <c r="R79" s="105">
        <f t="shared" si="103"/>
        <v>0</v>
      </c>
      <c r="S79" s="107" t="str">
        <f t="shared" ref="S79:T79" si="105">E77</f>
        <v/>
      </c>
      <c r="T79" s="106" t="str">
        <f t="shared" si="105"/>
        <v/>
      </c>
      <c r="U79" s="112">
        <f ca="1">A77</f>
        <v>0</v>
      </c>
      <c r="V79" s="108" t="str">
        <f>C77</f>
        <v/>
      </c>
      <c r="W79" s="10"/>
      <c r="X79" s="5"/>
      <c r="Y79" s="5"/>
      <c r="Z79" s="5"/>
    </row>
    <row r="80" spans="1:26" ht="19.5" customHeight="1">
      <c r="A80" s="204">
        <f ca="1">SUM(K80:K82)</f>
        <v>0</v>
      </c>
      <c r="B80" s="192">
        <v>27</v>
      </c>
      <c r="C80" s="195" t="str">
        <f>IF($D81="","",IF(IFERROR(VLOOKUP($D81,Atletas!$B$2:$F$98,5,FALSE),"") ="","CLUBE",VLOOKUP($D81,Atletas!$B$2:$F$98,5,FALSE)))</f>
        <v/>
      </c>
      <c r="D80" s="79"/>
      <c r="E80" s="198" t="str">
        <f>IF($D81="","",IF(IFERROR(VLOOKUP($D81,Atletas!$B$2:$F$98,3,FALSE),"") ="","DD/MM/AAAA",VLOOKUP($D81,Atletas!$B$2:$F$98,3,FALSE)))</f>
        <v/>
      </c>
      <c r="F80" s="201" t="str">
        <f>IF($D81="","",IF(IFERROR(VLOOKUP($D81,Atletas!$B$2:$F$98,4,FALSE),"") ="","Gênero",VLOOKUP($D81,Atletas!$B$2:$F$98,4,FALSE)))</f>
        <v/>
      </c>
      <c r="G80" s="202" t="str">
        <f>IF($D81="","",IF(IFERROR(VLOOKUP($D81,Atletas!$B$2:$F$98,2,FALSE),"") ="","Cadastro não encontrado. Digite os dados.",VLOOKUP($D81,Atletas!$B$2:$F$98,2,FALSE)))</f>
        <v/>
      </c>
      <c r="H80" s="80"/>
      <c r="I80" s="81" t="str">
        <f ca="1">IF(H80="","",IF(VLOOKUP(H80,Geral!$B$13:$D$34,3,FALSE)="&lt;=",IF(YEAR(NOW())-YEAR(E80)&gt;VLOOKUP(H80,Geral!$B$13:$C$34,2,FALSE),"ý","þ"),IF(VLOOKUP(H80,Geral!$B$13:$D$34,3,FALSE)="&gt;=",IF(YEAR(NOW())-YEAR(E80)&lt;VLOOKUP(H80,Geral!$B$13:$C$34,2,FALSE),"ý","þ"))))</f>
        <v/>
      </c>
      <c r="J80" s="203" t="s">
        <v>91</v>
      </c>
      <c r="K80" s="82">
        <f ca="1">SUM(IF(J80="Sim",IF(H80="",0,IF(OR(H80 = Geral!$A$43,H80 = Geral!$A$44),Geral!$H$13,IF(YEAR(NOW())-YEAR(E80) &lt; 19,Geral!$I$17,Geral!$H$17))),0),IF(H80="",0,IF(OR(H80 = Geral!$A$43,H80 = Geral!$A$44),Geral!$H$13,IF(YEAR(NOW())-YEAR(E80) &lt; 18,Geral!$I$13,Geral!$H$13))))</f>
        <v>0</v>
      </c>
      <c r="L80" s="207"/>
      <c r="M80" s="208"/>
      <c r="N80" s="209"/>
      <c r="O80" s="83" t="str">
        <f>G80</f>
        <v/>
      </c>
      <c r="P80" s="84">
        <f>D81</f>
        <v>0</v>
      </c>
      <c r="Q80" s="85">
        <f t="shared" si="0"/>
        <v>0</v>
      </c>
      <c r="R80" s="85"/>
      <c r="S80" s="86" t="str">
        <f t="shared" ref="S80:T80" si="106">E80</f>
        <v/>
      </c>
      <c r="T80" s="85" t="str">
        <f t="shared" si="106"/>
        <v/>
      </c>
      <c r="U80" s="87">
        <f ca="1">A80</f>
        <v>0</v>
      </c>
      <c r="V80" s="88" t="str">
        <f>C80</f>
        <v/>
      </c>
      <c r="W80" s="10"/>
      <c r="X80" s="5"/>
      <c r="Y80" s="5"/>
      <c r="Z80" s="5"/>
    </row>
    <row r="81" spans="1:26" ht="19.5" customHeight="1">
      <c r="A81" s="205"/>
      <c r="B81" s="193"/>
      <c r="C81" s="196"/>
      <c r="D81" s="89"/>
      <c r="E81" s="199"/>
      <c r="F81" s="193"/>
      <c r="G81" s="193"/>
      <c r="H81" s="90"/>
      <c r="I81" s="91" t="str">
        <f ca="1">IF(H81="","",IF(VLOOKUP(H81,Geral!$B$35:$D$56,3,FALSE)="&lt;=",IF(YEAR(NOW())-YEAR(E80)&gt;VLOOKUP(H81,Geral!$B$35:$C$56,2,FALSE),"ý","þ"),IF(VLOOKUP(H81,Geral!$B$35:$D$56,3,FALSE)="&gt;=",IF(YEAR(NOW())-YEAR(E80)&lt;VLOOKUP(H81,Geral!$B$35:$C$56,2,FALSE),"ý","þ"))))</f>
        <v/>
      </c>
      <c r="J81" s="193"/>
      <c r="K81" s="92">
        <f ca="1">IF(H81="",0,IF(OR(H81 = Geral!$A$43,H81 = Geral!$A$44),Geral!$H$15,IF(YEAR(NOW())-YEAR(E80) &lt; 19,Geral!$I$15,Geral!$H$15)))</f>
        <v>0</v>
      </c>
      <c r="L81" s="89"/>
      <c r="M81" s="91" t="str">
        <f ca="1">IF(L81="","",IF(VLOOKUP($H81,Geral!$B$36:$D$56,3,FALSE)="&lt;=",IF(YEAR(NOW())-YEAR(VLOOKUP(L81,Atletas!$B$2:$D$98,3,FALSE))&gt;VLOOKUP($H81,Geral!$B$36:$C$56,2,FALSE),"ý","þ"),IF(VLOOKUP($H81,Geral!$B$36:$D$56,3,FALSE)="&gt;=",IF(YEAR(NOW())-YEAR(VLOOKUP(L81,Atletas!$B$2:$D$98,3,FALSE))&lt;VLOOKUP($H81,Geral!$B$36:$C$56,2,FALSE),"ý","þ"))))</f>
        <v/>
      </c>
      <c r="N81" s="93" t="str">
        <f>IF($L81="","",IF(IFERROR(VLOOKUP($L81,Atletas!$B$2:$F$98,2,FALSE),"") ="","Cadastro não encontrado. Digite os dados.",VLOOKUP($L81,Atletas!$B$2:$F$98,2,FALSE)))</f>
        <v/>
      </c>
      <c r="O81" s="94" t="str">
        <f>G80</f>
        <v/>
      </c>
      <c r="P81" s="95">
        <f>D81</f>
        <v>0</v>
      </c>
      <c r="Q81" s="96">
        <f t="shared" si="0"/>
        <v>0</v>
      </c>
      <c r="R81" s="95">
        <f t="shared" ref="R81:R82" si="107">L81</f>
        <v>0</v>
      </c>
      <c r="S81" s="97" t="str">
        <f t="shared" ref="S81:T81" si="108">E80</f>
        <v/>
      </c>
      <c r="T81" s="96" t="str">
        <f t="shared" si="108"/>
        <v/>
      </c>
      <c r="U81" s="110">
        <f ca="1">A80</f>
        <v>0</v>
      </c>
      <c r="V81" s="98" t="str">
        <f>C80</f>
        <v/>
      </c>
      <c r="W81" s="10"/>
      <c r="X81" s="5"/>
      <c r="Y81" s="5"/>
      <c r="Z81" s="5"/>
    </row>
    <row r="82" spans="1:26" ht="19.5" customHeight="1">
      <c r="A82" s="206"/>
      <c r="B82" s="194"/>
      <c r="C82" s="197"/>
      <c r="D82" s="99"/>
      <c r="E82" s="200"/>
      <c r="F82" s="194"/>
      <c r="G82" s="194"/>
      <c r="H82" s="100"/>
      <c r="I82" s="101" t="str">
        <f ca="1">IF(H82="","",IF(VLOOKUP(H82,Geral!$B$57:$D$67,3,FALSE)="&lt;=",IF(YEAR(NOW())-YEAR(E80)&gt;VLOOKUP(H82,Geral!$B$57:$C$67,2,FALSE),"ý","þ"),IF(VLOOKUP(H82,Geral!$B$57:$D$67,3,FALSE)="&gt;=",IF(YEAR(NOW())-YEAR(E80)&lt;VLOOKUP(H82,Geral!$B$57:$C$67,2,FALSE),"ý","þ"))))</f>
        <v/>
      </c>
      <c r="J82" s="194"/>
      <c r="K82" s="102">
        <f ca="1">IF(H82="",0,IF(OR(H82 = Geral!$A$43,H82 = Geral!$A$44),Geral!$H$15,IF(YEAR(NOW())-YEAR(E80) &lt; 19,Geral!$I$15,Geral!$H$15)))</f>
        <v>0</v>
      </c>
      <c r="L82" s="89"/>
      <c r="M82" s="91" t="str">
        <f ca="1">IF(L82="","",IF(VLOOKUP($H82,Geral!$B$58:$D$67,3,FALSE)="&lt;=",IF(YEAR(NOW())-YEAR(VLOOKUP(L82,Atletas!$B$2:$D$98,3,FALSE))&gt;VLOOKUP($H82,Geral!$B$58:$C$67,2,FALSE),"ý","þ"),IF(VLOOKUP($H82,Geral!$B$58:$D$67,3,FALSE)="&gt;=",IF(YEAR(NOW())-YEAR(VLOOKUP(L82,Atletas!$B$2:$D$98,3,FALSE))&lt;VLOOKUP($H82,Geral!$B$58:$C$67,2,FALSE),"ý","þ"))))</f>
        <v/>
      </c>
      <c r="N82" s="103" t="str">
        <f>IF($L82="","",IF(IFERROR(VLOOKUP($L82,Atletas!$B$2:$F$98,2,FALSE),"") ="","Cadastro não encontrado. Digite os dados.",VLOOKUP($L82,Atletas!$B$2:$F$98,2,FALSE)))</f>
        <v/>
      </c>
      <c r="O82" s="104" t="str">
        <f>G80</f>
        <v/>
      </c>
      <c r="P82" s="105">
        <f>D81</f>
        <v>0</v>
      </c>
      <c r="Q82" s="106">
        <f t="shared" si="0"/>
        <v>0</v>
      </c>
      <c r="R82" s="105">
        <f t="shared" si="107"/>
        <v>0</v>
      </c>
      <c r="S82" s="107" t="str">
        <f t="shared" ref="S82:T82" si="109">E80</f>
        <v/>
      </c>
      <c r="T82" s="106" t="str">
        <f t="shared" si="109"/>
        <v/>
      </c>
      <c r="U82" s="112">
        <f ca="1">A80</f>
        <v>0</v>
      </c>
      <c r="V82" s="108" t="str">
        <f>C80</f>
        <v/>
      </c>
      <c r="W82" s="10"/>
      <c r="X82" s="5"/>
      <c r="Y82" s="5"/>
      <c r="Z82" s="5"/>
    </row>
    <row r="83" spans="1:26" ht="19.5" customHeight="1">
      <c r="A83" s="204">
        <f ca="1">SUM(K83:K85)</f>
        <v>0</v>
      </c>
      <c r="B83" s="192">
        <v>28</v>
      </c>
      <c r="C83" s="195" t="str">
        <f>IF($D84="","",IF(IFERROR(VLOOKUP($D84,Atletas!$B$2:$F$98,5,FALSE),"") ="","CLUBE",VLOOKUP($D84,Atletas!$B$2:$F$98,5,FALSE)))</f>
        <v/>
      </c>
      <c r="D83" s="79"/>
      <c r="E83" s="198" t="str">
        <f>IF($D84="","",IF(IFERROR(VLOOKUP($D84,Atletas!$B$2:$F$98,3,FALSE),"") ="","DD/MM/AAAA",VLOOKUP($D84,Atletas!$B$2:$F$98,3,FALSE)))</f>
        <v/>
      </c>
      <c r="F83" s="201" t="str">
        <f>IF($D84="","",IF(IFERROR(VLOOKUP($D84,Atletas!$B$2:$F$98,4,FALSE),"") ="","Gênero",VLOOKUP($D84,Atletas!$B$2:$F$98,4,FALSE)))</f>
        <v/>
      </c>
      <c r="G83" s="202" t="str">
        <f>IF($D84="","",IF(IFERROR(VLOOKUP($D84,Atletas!$B$2:$F$98,2,FALSE),"") ="","Cadastro não encontrado. Digite os dados.",VLOOKUP($D84,Atletas!$B$2:$F$98,2,FALSE)))</f>
        <v/>
      </c>
      <c r="H83" s="80"/>
      <c r="I83" s="81" t="str">
        <f ca="1">IF(H83="","",IF(VLOOKUP(H83,Geral!$B$13:$D$34,3,FALSE)="&lt;=",IF(YEAR(NOW())-YEAR(E83)&gt;VLOOKUP(H83,Geral!$B$13:$C$34,2,FALSE),"ý","þ"),IF(VLOOKUP(H83,Geral!$B$13:$D$34,3,FALSE)="&gt;=",IF(YEAR(NOW())-YEAR(E83)&lt;VLOOKUP(H83,Geral!$B$13:$C$34,2,FALSE),"ý","þ"))))</f>
        <v/>
      </c>
      <c r="J83" s="203" t="s">
        <v>91</v>
      </c>
      <c r="K83" s="82">
        <f ca="1">SUM(IF(J83="Sim",IF(H83="",0,IF(OR(H83 = Geral!$A$43,H83 = Geral!$A$44),Geral!$H$13,IF(YEAR(NOW())-YEAR(E83) &lt; 19,Geral!$I$17,Geral!$H$17))),0),IF(H83="",0,IF(OR(H83 = Geral!$A$43,H83 = Geral!$A$44),Geral!$H$13,IF(YEAR(NOW())-YEAR(E83) &lt; 18,Geral!$I$13,Geral!$H$13))))</f>
        <v>0</v>
      </c>
      <c r="L83" s="207"/>
      <c r="M83" s="208"/>
      <c r="N83" s="209"/>
      <c r="O83" s="83" t="str">
        <f>G83</f>
        <v/>
      </c>
      <c r="P83" s="84">
        <f>D84</f>
        <v>0</v>
      </c>
      <c r="Q83" s="85">
        <f t="shared" si="0"/>
        <v>0</v>
      </c>
      <c r="R83" s="85"/>
      <c r="S83" s="86" t="str">
        <f t="shared" ref="S83:T83" si="110">E83</f>
        <v/>
      </c>
      <c r="T83" s="85" t="str">
        <f t="shared" si="110"/>
        <v/>
      </c>
      <c r="U83" s="87">
        <f ca="1">A83</f>
        <v>0</v>
      </c>
      <c r="V83" s="88" t="str">
        <f>C83</f>
        <v/>
      </c>
      <c r="W83" s="10"/>
      <c r="X83" s="5"/>
      <c r="Y83" s="5"/>
      <c r="Z83" s="5"/>
    </row>
    <row r="84" spans="1:26" ht="19.5" customHeight="1">
      <c r="A84" s="205"/>
      <c r="B84" s="193"/>
      <c r="C84" s="196"/>
      <c r="D84" s="89"/>
      <c r="E84" s="199"/>
      <c r="F84" s="193"/>
      <c r="G84" s="193"/>
      <c r="H84" s="90"/>
      <c r="I84" s="91" t="str">
        <f ca="1">IF(H84="","",IF(VLOOKUP(H84,Geral!$B$35:$D$56,3,FALSE)="&lt;=",IF(YEAR(NOW())-YEAR(E83)&gt;VLOOKUP(H84,Geral!$B$35:$C$56,2,FALSE),"ý","þ"),IF(VLOOKUP(H84,Geral!$B$35:$D$56,3,FALSE)="&gt;=",IF(YEAR(NOW())-YEAR(E83)&lt;VLOOKUP(H84,Geral!$B$35:$C$56,2,FALSE),"ý","þ"))))</f>
        <v/>
      </c>
      <c r="J84" s="193"/>
      <c r="K84" s="92">
        <f ca="1">IF(H84="",0,IF(OR(H84 = Geral!$A$43,H84 = Geral!$A$44),Geral!$H$15,IF(YEAR(NOW())-YEAR(E83) &lt; 19,Geral!$I$15,Geral!$H$15)))</f>
        <v>0</v>
      </c>
      <c r="L84" s="89"/>
      <c r="M84" s="91" t="str">
        <f ca="1">IF(L84="","",IF(VLOOKUP($H84,Geral!$B$36:$D$56,3,FALSE)="&lt;=",IF(YEAR(NOW())-YEAR(VLOOKUP(L84,Atletas!$B$2:$D$98,3,FALSE))&gt;VLOOKUP($H84,Geral!$B$36:$C$56,2,FALSE),"ý","þ"),IF(VLOOKUP($H84,Geral!$B$36:$D$56,3,FALSE)="&gt;=",IF(YEAR(NOW())-YEAR(VLOOKUP(L84,Atletas!$B$2:$D$98,3,FALSE))&lt;VLOOKUP($H84,Geral!$B$36:$C$56,2,FALSE),"ý","þ"))))</f>
        <v/>
      </c>
      <c r="N84" s="93" t="str">
        <f>IF($L84="","",IF(IFERROR(VLOOKUP($L84,Atletas!$B$2:$F$98,2,FALSE),"") ="","Cadastro não encontrado. Digite os dados.",VLOOKUP($L84,Atletas!$B$2:$F$98,2,FALSE)))</f>
        <v/>
      </c>
      <c r="O84" s="94" t="str">
        <f>G83</f>
        <v/>
      </c>
      <c r="P84" s="95">
        <f>D84</f>
        <v>0</v>
      </c>
      <c r="Q84" s="96">
        <f t="shared" si="0"/>
        <v>0</v>
      </c>
      <c r="R84" s="95">
        <f t="shared" ref="R84:R85" si="111">L84</f>
        <v>0</v>
      </c>
      <c r="S84" s="97" t="str">
        <f t="shared" ref="S84:T84" si="112">E83</f>
        <v/>
      </c>
      <c r="T84" s="96" t="str">
        <f t="shared" si="112"/>
        <v/>
      </c>
      <c r="U84" s="110">
        <f ca="1">A83</f>
        <v>0</v>
      </c>
      <c r="V84" s="98" t="str">
        <f>C83</f>
        <v/>
      </c>
      <c r="W84" s="10"/>
      <c r="X84" s="5"/>
      <c r="Y84" s="5"/>
      <c r="Z84" s="5"/>
    </row>
    <row r="85" spans="1:26" ht="19.5" customHeight="1">
      <c r="A85" s="206"/>
      <c r="B85" s="194"/>
      <c r="C85" s="197"/>
      <c r="D85" s="99"/>
      <c r="E85" s="200"/>
      <c r="F85" s="194"/>
      <c r="G85" s="194"/>
      <c r="H85" s="100"/>
      <c r="I85" s="101" t="str">
        <f ca="1">IF(H85="","",IF(VLOOKUP(H85,Geral!$B$57:$D$67,3,FALSE)="&lt;=",IF(YEAR(NOW())-YEAR(E83)&gt;VLOOKUP(H85,Geral!$B$57:$C$67,2,FALSE),"ý","þ"),IF(VLOOKUP(H85,Geral!$B$57:$D$67,3,FALSE)="&gt;=",IF(YEAR(NOW())-YEAR(E83)&lt;VLOOKUP(H85,Geral!$B$57:$C$67,2,FALSE),"ý","þ"))))</f>
        <v/>
      </c>
      <c r="J85" s="194"/>
      <c r="K85" s="102">
        <f ca="1">IF(H85="",0,IF(OR(H85 = Geral!$A$43,H85 = Geral!$A$44),Geral!$H$15,IF(YEAR(NOW())-YEAR(E83) &lt; 19,Geral!$I$15,Geral!$H$15)))</f>
        <v>0</v>
      </c>
      <c r="L85" s="89"/>
      <c r="M85" s="91" t="str">
        <f ca="1">IF(L85="","",IF(VLOOKUP($H85,Geral!$B$58:$D$67,3,FALSE)="&lt;=",IF(YEAR(NOW())-YEAR(VLOOKUP(L85,Atletas!$B$2:$D$98,3,FALSE))&gt;VLOOKUP($H85,Geral!$B$58:$C$67,2,FALSE),"ý","þ"),IF(VLOOKUP($H85,Geral!$B$58:$D$67,3,FALSE)="&gt;=",IF(YEAR(NOW())-YEAR(VLOOKUP(L85,Atletas!$B$2:$D$98,3,FALSE))&lt;VLOOKUP($H85,Geral!$B$58:$C$67,2,FALSE),"ý","þ"))))</f>
        <v/>
      </c>
      <c r="N85" s="103" t="str">
        <f>IF($L85="","",IF(IFERROR(VLOOKUP($L85,Atletas!$B$2:$F$98,2,FALSE),"") ="","Cadastro não encontrado. Digite os dados.",VLOOKUP($L85,Atletas!$B$2:$F$98,2,FALSE)))</f>
        <v/>
      </c>
      <c r="O85" s="104" t="str">
        <f>G83</f>
        <v/>
      </c>
      <c r="P85" s="105">
        <f>D84</f>
        <v>0</v>
      </c>
      <c r="Q85" s="106">
        <f t="shared" si="0"/>
        <v>0</v>
      </c>
      <c r="R85" s="105">
        <f t="shared" si="111"/>
        <v>0</v>
      </c>
      <c r="S85" s="107" t="str">
        <f t="shared" ref="S85:T85" si="113">E83</f>
        <v/>
      </c>
      <c r="T85" s="106" t="str">
        <f t="shared" si="113"/>
        <v/>
      </c>
      <c r="U85" s="112">
        <f ca="1">A83</f>
        <v>0</v>
      </c>
      <c r="V85" s="108" t="str">
        <f>C83</f>
        <v/>
      </c>
      <c r="W85" s="10"/>
      <c r="X85" s="5"/>
      <c r="Y85" s="5"/>
      <c r="Z85" s="5"/>
    </row>
    <row r="86" spans="1:26" ht="19.5" customHeight="1">
      <c r="A86" s="204">
        <f ca="1">SUM(K86:K88)</f>
        <v>0</v>
      </c>
      <c r="B86" s="192">
        <v>29</v>
      </c>
      <c r="C86" s="195" t="str">
        <f>IF($D87="","",IF(IFERROR(VLOOKUP($D87,Atletas!$B$2:$F$98,5,FALSE),"") ="","CLUBE",VLOOKUP($D87,Atletas!$B$2:$F$98,5,FALSE)))</f>
        <v/>
      </c>
      <c r="D86" s="79"/>
      <c r="E86" s="198" t="str">
        <f>IF($D87="","",IF(IFERROR(VLOOKUP($D87,Atletas!$B$2:$F$98,3,FALSE),"") ="","DD/MM/AAAA",VLOOKUP($D87,Atletas!$B$2:$F$98,3,FALSE)))</f>
        <v/>
      </c>
      <c r="F86" s="201" t="str">
        <f>IF($D87="","",IF(IFERROR(VLOOKUP($D87,Atletas!$B$2:$F$98,4,FALSE),"") ="","Gênero",VLOOKUP($D87,Atletas!$B$2:$F$98,4,FALSE)))</f>
        <v/>
      </c>
      <c r="G86" s="202" t="str">
        <f>IF($D87="","",IF(IFERROR(VLOOKUP($D87,Atletas!$B$2:$F$98,2,FALSE),"") ="","Cadastro não encontrado. Digite os dados.",VLOOKUP($D87,Atletas!$B$2:$F$98,2,FALSE)))</f>
        <v/>
      </c>
      <c r="H86" s="80"/>
      <c r="I86" s="81" t="str">
        <f ca="1">IF(H86="","",IF(VLOOKUP(H86,Geral!$B$13:$D$34,3,FALSE)="&lt;=",IF(YEAR(NOW())-YEAR(E86)&gt;VLOOKUP(H86,Geral!$B$13:$C$34,2,FALSE),"ý","þ"),IF(VLOOKUP(H86,Geral!$B$13:$D$34,3,FALSE)="&gt;=",IF(YEAR(NOW())-YEAR(E86)&lt;VLOOKUP(H86,Geral!$B$13:$C$34,2,FALSE),"ý","þ"))))</f>
        <v/>
      </c>
      <c r="J86" s="203" t="s">
        <v>91</v>
      </c>
      <c r="K86" s="82">
        <f ca="1">SUM(IF(J86="Sim",IF(H86="",0,IF(OR(H86 = Geral!$A$43,H86 = Geral!$A$44),Geral!$H$13,IF(YEAR(NOW())-YEAR(E86) &lt; 19,Geral!$I$17,Geral!$H$17))),0),IF(H86="",0,IF(OR(H86 = Geral!$A$43,H86 = Geral!$A$44),Geral!$H$13,IF(YEAR(NOW())-YEAR(E86) &lt; 18,Geral!$I$13,Geral!$H$13))))</f>
        <v>0</v>
      </c>
      <c r="L86" s="207"/>
      <c r="M86" s="208"/>
      <c r="N86" s="209"/>
      <c r="O86" s="83" t="str">
        <f>G86</f>
        <v/>
      </c>
      <c r="P86" s="84">
        <f>D87</f>
        <v>0</v>
      </c>
      <c r="Q86" s="85">
        <f t="shared" si="0"/>
        <v>0</v>
      </c>
      <c r="R86" s="85"/>
      <c r="S86" s="86" t="str">
        <f t="shared" ref="S86:T86" si="114">E86</f>
        <v/>
      </c>
      <c r="T86" s="85" t="str">
        <f t="shared" si="114"/>
        <v/>
      </c>
      <c r="U86" s="87">
        <f ca="1">A86</f>
        <v>0</v>
      </c>
      <c r="V86" s="88" t="str">
        <f>C86</f>
        <v/>
      </c>
      <c r="W86" s="10"/>
      <c r="X86" s="5"/>
      <c r="Y86" s="5"/>
      <c r="Z86" s="5"/>
    </row>
    <row r="87" spans="1:26" ht="19.5" customHeight="1">
      <c r="A87" s="205"/>
      <c r="B87" s="193"/>
      <c r="C87" s="196"/>
      <c r="D87" s="89"/>
      <c r="E87" s="199"/>
      <c r="F87" s="193"/>
      <c r="G87" s="193"/>
      <c r="H87" s="90"/>
      <c r="I87" s="91" t="str">
        <f ca="1">IF(H87="","",IF(VLOOKUP(H87,Geral!$B$35:$D$56,3,FALSE)="&lt;=",IF(YEAR(NOW())-YEAR(E86)&gt;VLOOKUP(H87,Geral!$B$35:$C$56,2,FALSE),"ý","þ"),IF(VLOOKUP(H87,Geral!$B$35:$D$56,3,FALSE)="&gt;=",IF(YEAR(NOW())-YEAR(E86)&lt;VLOOKUP(H87,Geral!$B$35:$C$56,2,FALSE),"ý","þ"))))</f>
        <v/>
      </c>
      <c r="J87" s="193"/>
      <c r="K87" s="92">
        <f ca="1">IF(H87="",0,IF(OR(H87 = Geral!$A$43,H87 = Geral!$A$44),Geral!$H$15,IF(YEAR(NOW())-YEAR(E86) &lt; 19,Geral!$I$15,Geral!$H$15)))</f>
        <v>0</v>
      </c>
      <c r="L87" s="89"/>
      <c r="M87" s="91" t="str">
        <f ca="1">IF(L87="","",IF(VLOOKUP($H87,Geral!$B$36:$D$56,3,FALSE)="&lt;=",IF(YEAR(NOW())-YEAR(VLOOKUP(L87,Atletas!$B$2:$D$98,3,FALSE))&gt;VLOOKUP($H87,Geral!$B$36:$C$56,2,FALSE),"ý","þ"),IF(VLOOKUP($H87,Geral!$B$36:$D$56,3,FALSE)="&gt;=",IF(YEAR(NOW())-YEAR(VLOOKUP(L87,Atletas!$B$2:$D$98,3,FALSE))&lt;VLOOKUP($H87,Geral!$B$36:$C$56,2,FALSE),"ý","þ"))))</f>
        <v/>
      </c>
      <c r="N87" s="93" t="str">
        <f>IF($L87="","",IF(IFERROR(VLOOKUP($L87,Atletas!$B$2:$F$98,2,FALSE),"") ="","Cadastro não encontrado. Digite os dados.",VLOOKUP($L87,Atletas!$B$2:$F$98,2,FALSE)))</f>
        <v/>
      </c>
      <c r="O87" s="94" t="str">
        <f>G86</f>
        <v/>
      </c>
      <c r="P87" s="95">
        <f>D87</f>
        <v>0</v>
      </c>
      <c r="Q87" s="96">
        <f t="shared" si="0"/>
        <v>0</v>
      </c>
      <c r="R87" s="95">
        <f t="shared" ref="R87:R88" si="115">L87</f>
        <v>0</v>
      </c>
      <c r="S87" s="97" t="str">
        <f t="shared" ref="S87:T87" si="116">E86</f>
        <v/>
      </c>
      <c r="T87" s="96" t="str">
        <f t="shared" si="116"/>
        <v/>
      </c>
      <c r="U87" s="110">
        <f ca="1">A86</f>
        <v>0</v>
      </c>
      <c r="V87" s="98" t="str">
        <f>C86</f>
        <v/>
      </c>
      <c r="W87" s="10"/>
      <c r="X87" s="5"/>
      <c r="Y87" s="5"/>
      <c r="Z87" s="5"/>
    </row>
    <row r="88" spans="1:26" ht="19.5" customHeight="1">
      <c r="A88" s="206"/>
      <c r="B88" s="194"/>
      <c r="C88" s="197"/>
      <c r="D88" s="99"/>
      <c r="E88" s="200"/>
      <c r="F88" s="194"/>
      <c r="G88" s="194"/>
      <c r="H88" s="100"/>
      <c r="I88" s="101" t="str">
        <f ca="1">IF(H88="","",IF(VLOOKUP(H88,Geral!$B$57:$D$67,3,FALSE)="&lt;=",IF(YEAR(NOW())-YEAR(E86)&gt;VLOOKUP(H88,Geral!$B$57:$C$67,2,FALSE),"ý","þ"),IF(VLOOKUP(H88,Geral!$B$57:$D$67,3,FALSE)="&gt;=",IF(YEAR(NOW())-YEAR(E86)&lt;VLOOKUP(H88,Geral!$B$57:$C$67,2,FALSE),"ý","þ"))))</f>
        <v/>
      </c>
      <c r="J88" s="194"/>
      <c r="K88" s="102">
        <f ca="1">IF(H88="",0,IF(OR(H88 = Geral!$A$43,H88 = Geral!$A$44),Geral!$H$15,IF(YEAR(NOW())-YEAR(E86) &lt; 19,Geral!$I$15,Geral!$H$15)))</f>
        <v>0</v>
      </c>
      <c r="L88" s="89"/>
      <c r="M88" s="91" t="str">
        <f ca="1">IF(L88="","",IF(VLOOKUP($H88,Geral!$B$58:$D$67,3,FALSE)="&lt;=",IF(YEAR(NOW())-YEAR(VLOOKUP(L88,Atletas!$B$2:$D$98,3,FALSE))&gt;VLOOKUP($H88,Geral!$B$58:$C$67,2,FALSE),"ý","þ"),IF(VLOOKUP($H88,Geral!$B$58:$D$67,3,FALSE)="&gt;=",IF(YEAR(NOW())-YEAR(VLOOKUP(L88,Atletas!$B$2:$D$98,3,FALSE))&lt;VLOOKUP($H88,Geral!$B$58:$C$67,2,FALSE),"ý","þ"))))</f>
        <v/>
      </c>
      <c r="N88" s="103" t="str">
        <f>IF($L88="","",IF(IFERROR(VLOOKUP($L88,Atletas!$B$2:$F$98,2,FALSE),"") ="","Cadastro não encontrado. Digite os dados.",VLOOKUP($L88,Atletas!$B$2:$F$98,2,FALSE)))</f>
        <v/>
      </c>
      <c r="O88" s="104" t="str">
        <f>G86</f>
        <v/>
      </c>
      <c r="P88" s="105">
        <f>D87</f>
        <v>0</v>
      </c>
      <c r="Q88" s="106">
        <f t="shared" si="0"/>
        <v>0</v>
      </c>
      <c r="R88" s="105">
        <f t="shared" si="115"/>
        <v>0</v>
      </c>
      <c r="S88" s="107" t="str">
        <f t="shared" ref="S88:T88" si="117">E86</f>
        <v/>
      </c>
      <c r="T88" s="106" t="str">
        <f t="shared" si="117"/>
        <v/>
      </c>
      <c r="U88" s="112">
        <f ca="1">A86</f>
        <v>0</v>
      </c>
      <c r="V88" s="108" t="str">
        <f>C86</f>
        <v/>
      </c>
      <c r="W88" s="10"/>
      <c r="X88" s="5"/>
      <c r="Y88" s="5"/>
      <c r="Z88" s="5"/>
    </row>
    <row r="89" spans="1:26" ht="19.5" customHeight="1">
      <c r="A89" s="204">
        <f ca="1">SUM(K89:K91)</f>
        <v>0</v>
      </c>
      <c r="B89" s="192">
        <v>30</v>
      </c>
      <c r="C89" s="195"/>
      <c r="D89" s="79"/>
      <c r="E89" s="198" t="str">
        <f>IF($D90="","",IF(IFERROR(VLOOKUP($D90,Atletas!$B$2:$F$98,3,FALSE),"") ="","DD/MM/AAAA",VLOOKUP($D90,Atletas!$B$2:$F$98,3,FALSE)))</f>
        <v/>
      </c>
      <c r="F89" s="201" t="str">
        <f>IF($D90="","",IF(IFERROR(VLOOKUP($D90,Atletas!$B$2:$F$98,4,FALSE),"") ="","Gênero",VLOOKUP($D90,Atletas!$B$2:$F$98,4,FALSE)))</f>
        <v/>
      </c>
      <c r="G89" s="202"/>
      <c r="H89" s="80"/>
      <c r="I89" s="81" t="str">
        <f ca="1">IF(H89="","",IF(VLOOKUP(H89,Geral!$B$13:$D$34,3,FALSE)="&lt;=",IF(YEAR(NOW())-YEAR(E89)&gt;VLOOKUP(H89,Geral!$B$13:$C$34,2,FALSE),"ý","þ"),IF(VLOOKUP(H89,Geral!$B$13:$D$34,3,FALSE)="&gt;=",IF(YEAR(NOW())-YEAR(E89)&lt;VLOOKUP(H89,Geral!$B$13:$C$34,2,FALSE),"ý","þ"))))</f>
        <v/>
      </c>
      <c r="J89" s="203" t="s">
        <v>91</v>
      </c>
      <c r="K89" s="82"/>
      <c r="L89" s="207"/>
      <c r="M89" s="208"/>
      <c r="N89" s="209"/>
      <c r="O89" s="83"/>
      <c r="P89" s="84">
        <f>D90</f>
        <v>0</v>
      </c>
      <c r="Q89" s="85">
        <f t="shared" si="0"/>
        <v>0</v>
      </c>
      <c r="R89" s="85"/>
      <c r="S89" s="86" t="str">
        <f t="shared" ref="S89:T89" si="118">E89</f>
        <v/>
      </c>
      <c r="T89" s="85" t="str">
        <f t="shared" si="118"/>
        <v/>
      </c>
      <c r="U89" s="87">
        <f ca="1">A89</f>
        <v>0</v>
      </c>
      <c r="V89" s="88">
        <f>C89</f>
        <v>0</v>
      </c>
      <c r="W89" s="10"/>
      <c r="X89" s="5"/>
      <c r="Y89" s="5"/>
      <c r="Z89" s="5"/>
    </row>
    <row r="90" spans="1:26" ht="19.5" customHeight="1">
      <c r="A90" s="205"/>
      <c r="B90" s="193"/>
      <c r="C90" s="196"/>
      <c r="D90" s="89"/>
      <c r="E90" s="199"/>
      <c r="F90" s="193"/>
      <c r="G90" s="193"/>
      <c r="H90" s="90"/>
      <c r="I90" s="91" t="str">
        <f ca="1">IF(H90="","",IF(VLOOKUP(H90,Geral!$B$35:$D$56,3,FALSE)="&lt;=",IF(YEAR(NOW())-YEAR(E89)&gt;VLOOKUP(H90,Geral!$B$35:$C$56,2,FALSE),"ý","þ"),IF(VLOOKUP(H90,Geral!$B$35:$D$56,3,FALSE)="&gt;=",IF(YEAR(NOW())-YEAR(E89)&lt;VLOOKUP(H90,Geral!$B$35:$C$56,2,FALSE),"ý","þ"))))</f>
        <v/>
      </c>
      <c r="J90" s="193"/>
      <c r="K90" s="92">
        <f ca="1">IF(H90="",0,IF(OR(H90 = Geral!$A$43,H90 = Geral!$A$44),Geral!$H$15,IF(YEAR(NOW())-YEAR(E89) &lt; 19,Geral!$I$15,Geral!$H$15)))</f>
        <v>0</v>
      </c>
      <c r="L90" s="89"/>
      <c r="M90" s="91" t="str">
        <f ca="1">IF(L90="","",IF(VLOOKUP($H90,Geral!$B$36:$D$56,3,FALSE)="&lt;=",IF(YEAR(NOW())-YEAR(VLOOKUP(L90,Atletas!$B$2:$D$98,3,FALSE))&gt;VLOOKUP($H90,Geral!$B$36:$C$56,2,FALSE),"ý","þ"),IF(VLOOKUP($H90,Geral!$B$36:$D$56,3,FALSE)="&gt;=",IF(YEAR(NOW())-YEAR(VLOOKUP(L90,Atletas!$B$2:$D$98,3,FALSE))&lt;VLOOKUP($H90,Geral!$B$36:$C$56,2,FALSE),"ý","þ"))))</f>
        <v/>
      </c>
      <c r="N90" s="93" t="str">
        <f>IF($L90="","",IF(IFERROR(VLOOKUP($L90,Atletas!$B$2:$F$98,2,FALSE),"") ="","Cadastro não encontrado. Digite os dados.",VLOOKUP($L90,Atletas!$B$2:$F$98,2,FALSE)))</f>
        <v/>
      </c>
      <c r="O90" s="94"/>
      <c r="P90" s="95">
        <f>D90</f>
        <v>0</v>
      </c>
      <c r="Q90" s="96">
        <f t="shared" si="0"/>
        <v>0</v>
      </c>
      <c r="R90" s="95">
        <f t="shared" ref="R90:R91" si="119">L90</f>
        <v>0</v>
      </c>
      <c r="S90" s="97" t="str">
        <f t="shared" ref="S90:T90" si="120">E89</f>
        <v/>
      </c>
      <c r="T90" s="96" t="str">
        <f t="shared" si="120"/>
        <v/>
      </c>
      <c r="U90" s="110">
        <f ca="1">A89</f>
        <v>0</v>
      </c>
      <c r="V90" s="98">
        <f>C89</f>
        <v>0</v>
      </c>
      <c r="W90" s="10"/>
      <c r="X90" s="5"/>
      <c r="Y90" s="5"/>
      <c r="Z90" s="5"/>
    </row>
    <row r="91" spans="1:26" ht="19.5" customHeight="1">
      <c r="A91" s="206"/>
      <c r="B91" s="194"/>
      <c r="C91" s="197"/>
      <c r="D91" s="99"/>
      <c r="E91" s="200"/>
      <c r="F91" s="194"/>
      <c r="G91" s="194"/>
      <c r="H91" s="100"/>
      <c r="I91" s="101" t="str">
        <f ca="1">IF(H91="","",IF(VLOOKUP(H91,Geral!$B$57:$D$67,3,FALSE)="&lt;=",IF(YEAR(NOW())-YEAR(E89)&gt;VLOOKUP(H91,Geral!$B$57:$C$67,2,FALSE),"ý","þ"),IF(VLOOKUP(H91,Geral!$B$57:$D$67,3,FALSE)="&gt;=",IF(YEAR(NOW())-YEAR(E89)&lt;VLOOKUP(H91,Geral!$B$57:$C$67,2,FALSE),"ý","þ"))))</f>
        <v/>
      </c>
      <c r="J91" s="194"/>
      <c r="K91" s="102">
        <f ca="1">IF(H91="",0,IF(OR(H91 = Geral!$A$43,H91 = Geral!$A$44),Geral!$H$15,IF(YEAR(NOW())-YEAR(E89) &lt; 19,Geral!$I$15,Geral!$H$15)))</f>
        <v>0</v>
      </c>
      <c r="L91" s="89"/>
      <c r="M91" s="91" t="str">
        <f ca="1">IF(L91="","",IF(VLOOKUP($H91,Geral!$B$58:$D$67,3,FALSE)="&lt;=",IF(YEAR(NOW())-YEAR(VLOOKUP(L91,Atletas!$B$2:$D$98,3,FALSE))&gt;VLOOKUP($H91,Geral!$B$58:$C$67,2,FALSE),"ý","þ"),IF(VLOOKUP($H91,Geral!$B$58:$D$67,3,FALSE)="&gt;=",IF(YEAR(NOW())-YEAR(VLOOKUP(L91,Atletas!$B$2:$D$98,3,FALSE))&lt;VLOOKUP($H91,Geral!$B$58:$C$67,2,FALSE),"ý","þ"))))</f>
        <v/>
      </c>
      <c r="N91" s="103"/>
      <c r="O91" s="104"/>
      <c r="P91" s="105">
        <f>D90</f>
        <v>0</v>
      </c>
      <c r="Q91" s="106">
        <f t="shared" si="0"/>
        <v>0</v>
      </c>
      <c r="R91" s="105">
        <f t="shared" si="119"/>
        <v>0</v>
      </c>
      <c r="S91" s="107" t="str">
        <f t="shared" ref="S91:T91" si="121">E89</f>
        <v/>
      </c>
      <c r="T91" s="106" t="str">
        <f t="shared" si="121"/>
        <v/>
      </c>
      <c r="U91" s="112">
        <f ca="1">A89</f>
        <v>0</v>
      </c>
      <c r="V91" s="108">
        <f>C89</f>
        <v>0</v>
      </c>
      <c r="W91" s="10"/>
      <c r="X91" s="5"/>
      <c r="Y91" s="5"/>
      <c r="Z91" s="5"/>
    </row>
    <row r="92" spans="1:26" ht="19.5" customHeight="1">
      <c r="A92" s="204">
        <f ca="1">SUM(K92:K94)</f>
        <v>0</v>
      </c>
      <c r="B92" s="192">
        <v>31</v>
      </c>
      <c r="C92" s="195" t="str">
        <f>IF($D93="","",IF(IFERROR(VLOOKUP($D93,Atletas!$B$2:$F$98,5,FALSE),"") ="","CLUBE",VLOOKUP($D93,Atletas!$B$2:$F$98,5,FALSE)))</f>
        <v/>
      </c>
      <c r="D92" s="79"/>
      <c r="E92" s="198" t="str">
        <f>IF($D93="","",IF(IFERROR(VLOOKUP($D93,Atletas!$B$2:$F$98,3,FALSE),"") ="","DD/MM/AAAA",VLOOKUP($D93,Atletas!$B$2:$F$98,3,FALSE)))</f>
        <v/>
      </c>
      <c r="F92" s="201" t="str">
        <f>IF($D93="","",IF(IFERROR(VLOOKUP($D93,Atletas!$B$2:$F$98,4,FALSE),"") ="","Gênero",VLOOKUP($D93,Atletas!$B$2:$F$98,4,FALSE)))</f>
        <v/>
      </c>
      <c r="G92" s="202"/>
      <c r="H92" s="80"/>
      <c r="I92" s="81" t="str">
        <f ca="1">IF(H92="","",IF(VLOOKUP(H92,Geral!$B$13:$D$34,3,FALSE)="&lt;=",IF(YEAR(NOW())-YEAR(E92)&gt;VLOOKUP(H92,Geral!$B$13:$C$34,2,FALSE),"ý","þ"),IF(VLOOKUP(H92,Geral!$B$13:$D$34,3,FALSE)="&gt;=",IF(YEAR(NOW())-YEAR(E92)&lt;VLOOKUP(H92,Geral!$B$13:$C$34,2,FALSE),"ý","þ"))))</f>
        <v/>
      </c>
      <c r="J92" s="203" t="s">
        <v>91</v>
      </c>
      <c r="K92" s="82">
        <f ca="1">SUM(IF(J92="Sim",IF(H92="",0,IF(OR(H92 = Geral!$A$43,H92 = Geral!$A$44),Geral!$H$13,IF(YEAR(NOW())-YEAR(E92) &lt; 19,Geral!$I$17,Geral!$H$17))),0),IF(H92="",0,IF(OR(H92 = Geral!$A$43,H92 = Geral!$A$44),Geral!$H$13,IF(YEAR(NOW())-YEAR(E92) &lt; 18,Geral!$I$13,Geral!$H$13))))</f>
        <v>0</v>
      </c>
      <c r="L92" s="207"/>
      <c r="M92" s="208"/>
      <c r="N92" s="209"/>
      <c r="O92" s="83"/>
      <c r="P92" s="84">
        <f>D93</f>
        <v>0</v>
      </c>
      <c r="Q92" s="85">
        <f t="shared" si="0"/>
        <v>0</v>
      </c>
      <c r="R92" s="85"/>
      <c r="S92" s="86" t="str">
        <f t="shared" ref="S92:T92" si="122">E92</f>
        <v/>
      </c>
      <c r="T92" s="85" t="str">
        <f t="shared" si="122"/>
        <v/>
      </c>
      <c r="U92" s="87">
        <f ca="1">A92</f>
        <v>0</v>
      </c>
      <c r="V92" s="88" t="str">
        <f>C92</f>
        <v/>
      </c>
      <c r="W92" s="10"/>
      <c r="X92" s="5"/>
      <c r="Y92" s="5"/>
      <c r="Z92" s="5"/>
    </row>
    <row r="93" spans="1:26" ht="19.5" customHeight="1">
      <c r="A93" s="205"/>
      <c r="B93" s="193"/>
      <c r="C93" s="196"/>
      <c r="D93" s="89"/>
      <c r="E93" s="199"/>
      <c r="F93" s="193"/>
      <c r="G93" s="193"/>
      <c r="H93" s="90"/>
      <c r="I93" s="91" t="str">
        <f ca="1">IF(H93="","",IF(VLOOKUP(H93,Geral!$B$35:$D$56,3,FALSE)="&lt;=",IF(YEAR(NOW())-YEAR(E92)&gt;VLOOKUP(H93,Geral!$B$35:$C$56,2,FALSE),"ý","þ"),IF(VLOOKUP(H93,Geral!$B$35:$D$56,3,FALSE)="&gt;=",IF(YEAR(NOW())-YEAR(E92)&lt;VLOOKUP(H93,Geral!$B$35:$C$56,2,FALSE),"ý","þ"))))</f>
        <v/>
      </c>
      <c r="J93" s="193"/>
      <c r="K93" s="92">
        <f ca="1">IF(H93="",0,IF(OR(H93 = Geral!$A$43,H93 = Geral!$A$44),Geral!$H$15,IF(YEAR(NOW())-YEAR(E92) &lt; 19,Geral!$I$15,Geral!$H$15)))</f>
        <v>0</v>
      </c>
      <c r="L93" s="89"/>
      <c r="M93" s="91" t="str">
        <f ca="1">IF(L93="","",IF(VLOOKUP($H93,Geral!$B$35:$D$56,3,FALSE)="&lt;=",IF(YEAR(NOW())-YEAR(VLOOKUP(L93,Atletas!$B$2:$D$98,3,FALSE))&gt;VLOOKUP($H93,Geral!$B$35:$C$56,2,FALSE),"ý","þ"),IF(VLOOKUP($H93,Geral!$B$35:$D$56,3,FALSE)="&gt;=",IF(YEAR(NOW())-YEAR(VLOOKUP(L93,Atletas!$B$2:$D$98,3,FALSE))&lt;VLOOKUP($H93,Geral!$B$35:$C$56,2,FALSE),"ý","þ"))))</f>
        <v/>
      </c>
      <c r="N93" s="93" t="str">
        <f>IF($L93="","",IF(IFERROR(VLOOKUP($L93,Atletas!$B$2:$F$98,2,FALSE),"") ="","Cadastro não encontrado. Digite os dados.",VLOOKUP($L93,Atletas!$B$2:$F$98,2,FALSE)))</f>
        <v/>
      </c>
      <c r="O93" s="94"/>
      <c r="P93" s="95">
        <f>D93</f>
        <v>0</v>
      </c>
      <c r="Q93" s="96">
        <f t="shared" si="0"/>
        <v>0</v>
      </c>
      <c r="R93" s="95">
        <f t="shared" ref="R93:R94" si="123">L93</f>
        <v>0</v>
      </c>
      <c r="S93" s="97" t="str">
        <f t="shared" ref="S93:T93" si="124">E92</f>
        <v/>
      </c>
      <c r="T93" s="96" t="str">
        <f t="shared" si="124"/>
        <v/>
      </c>
      <c r="U93" s="110">
        <f ca="1">A92</f>
        <v>0</v>
      </c>
      <c r="V93" s="98" t="str">
        <f>C92</f>
        <v/>
      </c>
      <c r="W93" s="10"/>
      <c r="X93" s="5"/>
      <c r="Y93" s="5"/>
      <c r="Z93" s="5"/>
    </row>
    <row r="94" spans="1:26" ht="19.5" customHeight="1">
      <c r="A94" s="206"/>
      <c r="B94" s="194"/>
      <c r="C94" s="197"/>
      <c r="D94" s="99"/>
      <c r="E94" s="200"/>
      <c r="F94" s="194"/>
      <c r="G94" s="194"/>
      <c r="H94" s="100"/>
      <c r="I94" s="101"/>
      <c r="J94" s="194"/>
      <c r="K94" s="102">
        <f ca="1">IF(H94="",0,IF(OR(H94 = Geral!$A$43,H94 = Geral!$A$44),Geral!$H$15,IF(YEAR(NOW())-YEAR(E92) &lt; 19,Geral!$I$15,Geral!$H$15)))</f>
        <v>0</v>
      </c>
      <c r="L94" s="89"/>
      <c r="M94" s="91" t="str">
        <f ca="1">IF(L94="","",IF(VLOOKUP($H94,Geral!$B$57:$D$67,3,FALSE)="&lt;=",IF(YEAR(NOW())-YEAR(VLOOKUP(L94,Atletas!$B$2:$D$98,3,FALSE))&gt;VLOOKUP($H94,Geral!$B$57:$C$67,2,FALSE),"ý","þ"),IF(VLOOKUP($H94,Geral!$B$57:$D$67,3,FALSE)="&gt;=",IF(YEAR(NOW())-YEAR(VLOOKUP(L94,Atletas!$B$2:$D$98,3,FALSE))&lt;VLOOKUP($H94,Geral!$B$57:$C$67,2,FALSE),"ý","þ"))))</f>
        <v/>
      </c>
      <c r="N94" s="103" t="str">
        <f>IF($L94="","",IF(IFERROR(VLOOKUP($L94,Atletas!$B$2:$F$98,2,FALSE),"") ="","Cadastro não encontrado. Digite os dados.",VLOOKUP($L94,Atletas!$B$2:$F$98,2,FALSE)))</f>
        <v/>
      </c>
      <c r="O94" s="104"/>
      <c r="P94" s="105">
        <f>D93</f>
        <v>0</v>
      </c>
      <c r="Q94" s="106">
        <f t="shared" si="0"/>
        <v>0</v>
      </c>
      <c r="R94" s="105">
        <f t="shared" si="123"/>
        <v>0</v>
      </c>
      <c r="S94" s="107" t="str">
        <f t="shared" ref="S94:T94" si="125">E92</f>
        <v/>
      </c>
      <c r="T94" s="106" t="str">
        <f t="shared" si="125"/>
        <v/>
      </c>
      <c r="U94" s="112">
        <f ca="1">A92</f>
        <v>0</v>
      </c>
      <c r="V94" s="108" t="str">
        <f>C92</f>
        <v/>
      </c>
      <c r="W94" s="10"/>
      <c r="X94" s="5"/>
      <c r="Y94" s="5"/>
      <c r="Z94" s="5"/>
    </row>
    <row r="95" spans="1:26" ht="19.5" customHeight="1">
      <c r="A95" s="204">
        <f ca="1">SUM(K95:K97)</f>
        <v>0</v>
      </c>
      <c r="B95" s="192">
        <v>32</v>
      </c>
      <c r="C95" s="195"/>
      <c r="D95" s="79"/>
      <c r="E95" s="198" t="str">
        <f>IF($D96="","",IF(IFERROR(VLOOKUP($D96,Atletas!$B$2:$F$98,3,FALSE),"") ="","DD/MM/AAAA",VLOOKUP($D96,Atletas!$B$2:$F$98,3,FALSE)))</f>
        <v/>
      </c>
      <c r="F95" s="201" t="str">
        <f>IF($D96="","",IF(IFERROR(VLOOKUP($D96,Atletas!$B$2:$F$98,4,FALSE),"") ="","Gênero",VLOOKUP($D96,Atletas!$B$2:$F$98,4,FALSE)))</f>
        <v/>
      </c>
      <c r="G95" s="202" t="str">
        <f>IF($D96="","",IF(IFERROR(VLOOKUP($D96,Atletas!$B$2:$F$98,2,FALSE),"") ="","Cadastro não encontrado. Digite os dados.",VLOOKUP($D96,Atletas!$B$2:$F$98,2,FALSE)))</f>
        <v/>
      </c>
      <c r="H95" s="80"/>
      <c r="I95" s="81" t="str">
        <f ca="1">IF(H95="","",IF(VLOOKUP(H95,Geral!$B$13:$D$34,3,FALSE)="&lt;=",IF(YEAR(NOW())-YEAR(E95)&gt;VLOOKUP(H95,Geral!$B$13:$C$34,2,FALSE),"ý","þ"),IF(VLOOKUP(H95,Geral!$B$13:$D$34,3,FALSE)="&gt;=",IF(YEAR(NOW())-YEAR(E95)&lt;VLOOKUP(H95,Geral!$B$13:$C$34,2,FALSE),"ý","þ"))))</f>
        <v/>
      </c>
      <c r="J95" s="203" t="s">
        <v>92</v>
      </c>
      <c r="K95" s="82">
        <f ca="1">SUM(IF(J95="Sim",IF(H95="",0,IF(OR(H95 = Geral!$A$43,H95 = Geral!$A$44),Geral!$H$13,IF(YEAR(NOW())-YEAR(E95) &lt; 19,Geral!$I$17,Geral!$H$17))),0),IF(H95="",0,IF(OR(H95 = Geral!$A$43,H95 = Geral!$A$44),Geral!$H$13,IF(YEAR(NOW())-YEAR(E95) &lt; 18,Geral!$I$13,Geral!$H$13))))</f>
        <v>0</v>
      </c>
      <c r="L95" s="207"/>
      <c r="M95" s="208"/>
      <c r="N95" s="209"/>
      <c r="O95" s="83" t="str">
        <f>G95</f>
        <v/>
      </c>
      <c r="P95" s="84">
        <f>D96</f>
        <v>0</v>
      </c>
      <c r="Q95" s="85">
        <f t="shared" si="0"/>
        <v>0</v>
      </c>
      <c r="R95" s="85"/>
      <c r="S95" s="86" t="str">
        <f t="shared" ref="S95:T95" si="126">E95</f>
        <v/>
      </c>
      <c r="T95" s="85" t="str">
        <f t="shared" si="126"/>
        <v/>
      </c>
      <c r="U95" s="87">
        <f ca="1">A95</f>
        <v>0</v>
      </c>
      <c r="V95" s="88">
        <f>C95</f>
        <v>0</v>
      </c>
      <c r="W95" s="10"/>
      <c r="X95" s="5"/>
      <c r="Y95" s="5"/>
      <c r="Z95" s="5"/>
    </row>
    <row r="96" spans="1:26" ht="19.5" customHeight="1">
      <c r="A96" s="205"/>
      <c r="B96" s="193"/>
      <c r="C96" s="196"/>
      <c r="D96" s="89"/>
      <c r="E96" s="199"/>
      <c r="F96" s="193"/>
      <c r="G96" s="193"/>
      <c r="H96" s="90"/>
      <c r="I96" s="91" t="str">
        <f ca="1">IF(H96="","",IF(VLOOKUP(H96,Geral!$B$35:$D$56,3,FALSE)="&lt;=",IF(YEAR(NOW())-YEAR(E95)&gt;VLOOKUP(H96,Geral!$B$35:$C$56,2,FALSE),"ý","þ"),IF(VLOOKUP(H96,Geral!$B$35:$D$56,3,FALSE)="&gt;=",IF(YEAR(NOW())-YEAR(E95)&lt;VLOOKUP(H96,Geral!$B$35:$C$56,2,FALSE),"ý","þ"))))</f>
        <v/>
      </c>
      <c r="J96" s="193"/>
      <c r="K96" s="92">
        <f ca="1">IF(H96="",0,IF(OR(H96 = Geral!$A$43,H96 = Geral!$A$44),Geral!$H$15,IF(YEAR(NOW())-YEAR(E95) &lt; 19,Geral!$I$15,Geral!$H$15)))</f>
        <v>0</v>
      </c>
      <c r="L96" s="89"/>
      <c r="M96" s="91" t="str">
        <f ca="1">IF(L96="","",IF(VLOOKUP($H96,Geral!$B$35:$D$56,3,FALSE)="&lt;=",IF(YEAR(NOW())-YEAR(VLOOKUP(L96,Atletas!$B$2:$D$98,3,FALSE))&gt;VLOOKUP($H96,Geral!$B$35:$C$56,2,FALSE),"ý","þ"),IF(VLOOKUP($H96,Geral!$B$35:$D$56,3,FALSE)="&gt;=",IF(YEAR(NOW())-YEAR(VLOOKUP(L96,Atletas!$B$2:$D$98,3,FALSE))&lt;VLOOKUP($H96,Geral!$B$35:$C$56,2,FALSE),"ý","þ"))))</f>
        <v/>
      </c>
      <c r="N96" s="93" t="str">
        <f>IF($L96="","",IF(IFERROR(VLOOKUP($L96,Atletas!$B$2:$F$98,2,FALSE),"") ="","Cadastro não encontrado. Digite os dados.",VLOOKUP($L96,Atletas!$B$2:$F$98,2,FALSE)))</f>
        <v/>
      </c>
      <c r="O96" s="94" t="str">
        <f>G95</f>
        <v/>
      </c>
      <c r="P96" s="95">
        <f>D96</f>
        <v>0</v>
      </c>
      <c r="Q96" s="96">
        <f t="shared" si="0"/>
        <v>0</v>
      </c>
      <c r="R96" s="95">
        <f t="shared" ref="R96:R97" si="127">L96</f>
        <v>0</v>
      </c>
      <c r="S96" s="97" t="str">
        <f t="shared" ref="S96:T96" si="128">E95</f>
        <v/>
      </c>
      <c r="T96" s="96" t="str">
        <f t="shared" si="128"/>
        <v/>
      </c>
      <c r="U96" s="110">
        <f ca="1">A95</f>
        <v>0</v>
      </c>
      <c r="V96" s="98">
        <f>C95</f>
        <v>0</v>
      </c>
      <c r="W96" s="10"/>
      <c r="X96" s="5"/>
      <c r="Y96" s="5"/>
      <c r="Z96" s="5"/>
    </row>
    <row r="97" spans="1:26" ht="19.5" customHeight="1">
      <c r="A97" s="206"/>
      <c r="B97" s="194"/>
      <c r="C97" s="197"/>
      <c r="D97" s="99"/>
      <c r="E97" s="200"/>
      <c r="F97" s="194"/>
      <c r="G97" s="194"/>
      <c r="H97" s="100"/>
      <c r="I97" s="101" t="str">
        <f ca="1">IF(H97="","",IF(VLOOKUP(H97,Geral!$B$57:$D$67,3,FALSE)="&lt;=",IF(YEAR(NOW())-YEAR(E95)&gt;VLOOKUP(H97,Geral!$B$57:$C$67,2,FALSE),"ý","þ"),IF(VLOOKUP(H97,Geral!$B$57:$D$67,3,FALSE)="&gt;=",IF(YEAR(NOW())-YEAR(E95)&lt;VLOOKUP(H97,Geral!$B$57:$C$67,2,FALSE),"ý","þ"))))</f>
        <v/>
      </c>
      <c r="J97" s="194"/>
      <c r="K97" s="102">
        <f ca="1">IF(H97="",0,IF(OR(H97 = Geral!$A$43,H97 = Geral!$A$44),Geral!$H$15,IF(YEAR(NOW())-YEAR(E95) &lt; 19,Geral!$I$15,Geral!$H$15)))</f>
        <v>0</v>
      </c>
      <c r="L97" s="89"/>
      <c r="M97" s="91" t="str">
        <f ca="1">IF(L97="","",IF(VLOOKUP($H97,Geral!$B$57:$D$67,3,FALSE)="&lt;=",IF(YEAR(NOW())-YEAR(VLOOKUP(L97,Atletas!$B$2:$D$98,3,FALSE))&gt;VLOOKUP($H97,Geral!$B$57:$C$67,2,FALSE),"ý","þ"),IF(VLOOKUP($H97,Geral!$B$57:$D$67,3,FALSE)="&gt;=",IF(YEAR(NOW())-YEAR(VLOOKUP(L97,Atletas!$B$2:$D$98,3,FALSE))&lt;VLOOKUP($H97,Geral!$B$57:$C$67,2,FALSE),"ý","þ"))))</f>
        <v/>
      </c>
      <c r="N97" s="103" t="str">
        <f>IF($L97="","",IF(IFERROR(VLOOKUP($L97,Atletas!$B$2:$F$98,2,FALSE),"") ="","Cadastro não encontrado. Digite os dados.",VLOOKUP($L97,Atletas!$B$2:$F$98,2,FALSE)))</f>
        <v/>
      </c>
      <c r="O97" s="104" t="str">
        <f>G95</f>
        <v/>
      </c>
      <c r="P97" s="105">
        <f>D96</f>
        <v>0</v>
      </c>
      <c r="Q97" s="106">
        <f t="shared" si="0"/>
        <v>0</v>
      </c>
      <c r="R97" s="105">
        <f t="shared" si="127"/>
        <v>0</v>
      </c>
      <c r="S97" s="107" t="str">
        <f t="shared" ref="S97:T97" si="129">E95</f>
        <v/>
      </c>
      <c r="T97" s="106" t="str">
        <f t="shared" si="129"/>
        <v/>
      </c>
      <c r="U97" s="112">
        <f ca="1">A95</f>
        <v>0</v>
      </c>
      <c r="V97" s="108">
        <f>C95</f>
        <v>0</v>
      </c>
      <c r="W97" s="10"/>
      <c r="X97" s="5"/>
      <c r="Y97" s="5"/>
      <c r="Z97" s="5"/>
    </row>
    <row r="98" spans="1:26" ht="19.5" customHeight="1">
      <c r="A98" s="204">
        <f ca="1">SUM(K98:K100)</f>
        <v>0</v>
      </c>
      <c r="B98" s="192">
        <v>33</v>
      </c>
      <c r="C98" s="195" t="str">
        <f>IF($D99="","",IF(IFERROR(VLOOKUP($D99,Atletas!$B$2:$F$98,5,FALSE),"") ="","CLUBE",VLOOKUP($D99,Atletas!$B$2:$F$98,5,FALSE)))</f>
        <v/>
      </c>
      <c r="D98" s="79"/>
      <c r="E98" s="198" t="str">
        <f>IF($D99="","",IF(IFERROR(VLOOKUP($D99,Atletas!$B$2:$F$98,3,FALSE),"") ="","DD/MM/AAAA",VLOOKUP($D99,Atletas!$B$2:$F$98,3,FALSE)))</f>
        <v/>
      </c>
      <c r="F98" s="201" t="str">
        <f>IF($D99="","",IF(IFERROR(VLOOKUP($D99,Atletas!$B$2:$F$98,4,FALSE),"") ="","Gênero",VLOOKUP($D99,Atletas!$B$2:$F$98,4,FALSE)))</f>
        <v/>
      </c>
      <c r="G98" s="202" t="str">
        <f>IF($D99="","",IF(IFERROR(VLOOKUP($D99,Atletas!$B$2:$F$98,2,FALSE),"") ="","Cadastro não encontrado. Digite os dados.",VLOOKUP($D99,Atletas!$B$2:$F$98,2,FALSE)))</f>
        <v/>
      </c>
      <c r="H98" s="80"/>
      <c r="I98" s="81" t="str">
        <f ca="1">IF(H98="","",IF(VLOOKUP(H98,Geral!$B$13:$D$34,3,FALSE)="&lt;=",IF(YEAR(NOW())-YEAR(E98)&gt;VLOOKUP(H98,Geral!$B$13:$C$34,2,FALSE),"ý","þ"),IF(VLOOKUP(H98,Geral!$B$13:$D$34,3,FALSE)="&gt;=",IF(YEAR(NOW())-YEAR(E98)&lt;VLOOKUP(H98,Geral!$B$13:$C$34,2,FALSE),"ý","þ"))))</f>
        <v/>
      </c>
      <c r="J98" s="203" t="s">
        <v>92</v>
      </c>
      <c r="K98" s="82">
        <f ca="1">SUM(IF(J98="Sim",IF(H98="",0,IF(OR(H98 = Geral!$A$43,H98 = Geral!$A$44),Geral!$H$13,IF(YEAR(NOW())-YEAR(E98) &lt; 19,Geral!$I$17,Geral!$H$17))),0),IF(H98="",0,IF(OR(H98 = Geral!$A$43,H98 = Geral!$A$44),Geral!$H$13,IF(YEAR(NOW())-YEAR(E98) &lt; 18,Geral!$I$13,Geral!$H$13))))</f>
        <v>0</v>
      </c>
      <c r="L98" s="207"/>
      <c r="M98" s="208"/>
      <c r="N98" s="209"/>
      <c r="O98" s="83" t="str">
        <f>G98</f>
        <v/>
      </c>
      <c r="P98" s="84">
        <f>D99</f>
        <v>0</v>
      </c>
      <c r="Q98" s="85">
        <f t="shared" si="0"/>
        <v>0</v>
      </c>
      <c r="R98" s="85"/>
      <c r="S98" s="86" t="str">
        <f t="shared" ref="S98:T98" si="130">E98</f>
        <v/>
      </c>
      <c r="T98" s="85" t="str">
        <f t="shared" si="130"/>
        <v/>
      </c>
      <c r="U98" s="87">
        <f ca="1">A98</f>
        <v>0</v>
      </c>
      <c r="V98" s="88" t="str">
        <f>C98</f>
        <v/>
      </c>
      <c r="W98" s="10"/>
      <c r="X98" s="5"/>
      <c r="Y98" s="5"/>
      <c r="Z98" s="5"/>
    </row>
    <row r="99" spans="1:26" ht="19.5" customHeight="1">
      <c r="A99" s="205"/>
      <c r="B99" s="193"/>
      <c r="C99" s="196"/>
      <c r="D99" s="89"/>
      <c r="E99" s="199"/>
      <c r="F99" s="193"/>
      <c r="G99" s="193"/>
      <c r="H99" s="90"/>
      <c r="I99" s="91" t="str">
        <f ca="1">IF(H99="","",IF(VLOOKUP(H99,Geral!$B$35:$D$56,3,FALSE)="&lt;=",IF(YEAR(NOW())-YEAR(E98)&gt;VLOOKUP(H99,Geral!$B$35:$C$56,2,FALSE),"ý","þ"),IF(VLOOKUP(H99,Geral!$B$35:$D$56,3,FALSE)="&gt;=",IF(YEAR(NOW())-YEAR(E98)&lt;VLOOKUP(H99,Geral!$B$35:$C$56,2,FALSE),"ý","þ"))))</f>
        <v/>
      </c>
      <c r="J99" s="193"/>
      <c r="K99" s="92">
        <f ca="1">IF(H99="",0,IF(OR(H99 = Geral!$A$43,H99 = Geral!$A$44),Geral!$H$15,IF(YEAR(NOW())-YEAR(E98) &lt; 19,Geral!$I$15,Geral!$H$15)))</f>
        <v>0</v>
      </c>
      <c r="L99" s="89"/>
      <c r="M99" s="91" t="str">
        <f ca="1">IF(L99="","",IF(VLOOKUP($H99,Geral!$B$36:$D$56,3,FALSE)="&lt;=",IF(YEAR(NOW())-YEAR(VLOOKUP(L99,Atletas!$B$2:$D$98,3,FALSE))&gt;VLOOKUP($H99,Geral!$B$36:$C$56,2,FALSE),"ý","þ"),IF(VLOOKUP($H99,Geral!$B$36:$D$56,3,FALSE)="&gt;=",IF(YEAR(NOW())-YEAR(VLOOKUP(L99,Atletas!$B$2:$D$98,3,FALSE))&lt;VLOOKUP($H99,Geral!$B$36:$C$56,2,FALSE),"ý","þ"))))</f>
        <v/>
      </c>
      <c r="N99" s="93" t="str">
        <f>IF($L99="","",IF(IFERROR(VLOOKUP($L99,Atletas!$B$2:$F$98,2,FALSE),"") ="","Cadastro não encontrado. Digite os dados.",VLOOKUP($L99,Atletas!$B$2:$F$98,2,FALSE)))</f>
        <v/>
      </c>
      <c r="O99" s="94" t="str">
        <f>G98</f>
        <v/>
      </c>
      <c r="P99" s="95">
        <f>D99</f>
        <v>0</v>
      </c>
      <c r="Q99" s="96">
        <f t="shared" si="0"/>
        <v>0</v>
      </c>
      <c r="R99" s="95">
        <f t="shared" ref="R99:R100" si="131">L99</f>
        <v>0</v>
      </c>
      <c r="S99" s="97" t="str">
        <f t="shared" ref="S99:T99" si="132">E98</f>
        <v/>
      </c>
      <c r="T99" s="96" t="str">
        <f t="shared" si="132"/>
        <v/>
      </c>
      <c r="U99" s="110">
        <f ca="1">A98</f>
        <v>0</v>
      </c>
      <c r="V99" s="98" t="str">
        <f>C98</f>
        <v/>
      </c>
      <c r="W99" s="10"/>
      <c r="X99" s="5"/>
      <c r="Y99" s="5"/>
      <c r="Z99" s="5"/>
    </row>
    <row r="100" spans="1:26" ht="19.5" customHeight="1">
      <c r="A100" s="206"/>
      <c r="B100" s="194"/>
      <c r="C100" s="197"/>
      <c r="D100" s="99"/>
      <c r="E100" s="200"/>
      <c r="F100" s="194"/>
      <c r="G100" s="194"/>
      <c r="H100" s="100"/>
      <c r="I100" s="101" t="str">
        <f ca="1">IF(H100="","",IF(VLOOKUP(H100,Geral!$B$57:$D$67,3,FALSE)="&lt;=",IF(YEAR(NOW())-YEAR(E98)&gt;VLOOKUP(H100,Geral!$B$57:$C$67,2,FALSE),"ý","þ"),IF(VLOOKUP(H100,Geral!$B$57:$D$67,3,FALSE)="&gt;=",IF(YEAR(NOW())-YEAR(E98)&lt;VLOOKUP(H100,Geral!$B$57:$C$67,2,FALSE),"ý","þ"))))</f>
        <v/>
      </c>
      <c r="J100" s="194"/>
      <c r="K100" s="102">
        <f ca="1">IF(H100="",0,IF(OR(H100 = Geral!$A$43,H100 = Geral!$A$44),Geral!$H$15,IF(YEAR(NOW())-YEAR(E98) &lt; 19,Geral!$I$15,Geral!$H$15)))</f>
        <v>0</v>
      </c>
      <c r="L100" s="89"/>
      <c r="M100" s="91" t="str">
        <f ca="1">IF(L100="","",IF(VLOOKUP($H100,Geral!$B$58:$D$67,3,FALSE)="&lt;=",IF(YEAR(NOW())-YEAR(VLOOKUP(L100,Atletas!$B$2:$D$98,3,FALSE))&gt;VLOOKUP($H100,Geral!$B$58:$C$67,2,FALSE),"ý","þ"),IF(VLOOKUP($H100,Geral!$B$58:$D$67,3,FALSE)="&gt;=",IF(YEAR(NOW())-YEAR(VLOOKUP(L100,Atletas!$B$2:$D$98,3,FALSE))&lt;VLOOKUP($H100,Geral!$B$58:$C$67,2,FALSE),"ý","þ"))))</f>
        <v/>
      </c>
      <c r="N100" s="103" t="str">
        <f>IF($L100="","",IF(IFERROR(VLOOKUP($L100,Atletas!$B$2:$F$98,2,FALSE),"") ="","Cadastro não encontrado. Digite os dados.",VLOOKUP($L100,Atletas!$B$2:$F$98,2,FALSE)))</f>
        <v/>
      </c>
      <c r="O100" s="104" t="str">
        <f>G98</f>
        <v/>
      </c>
      <c r="P100" s="105">
        <f>D99</f>
        <v>0</v>
      </c>
      <c r="Q100" s="106">
        <f t="shared" si="0"/>
        <v>0</v>
      </c>
      <c r="R100" s="105">
        <f t="shared" si="131"/>
        <v>0</v>
      </c>
      <c r="S100" s="107" t="str">
        <f t="shared" ref="S100:T100" si="133">E98</f>
        <v/>
      </c>
      <c r="T100" s="106" t="str">
        <f t="shared" si="133"/>
        <v/>
      </c>
      <c r="U100" s="112">
        <f ca="1">A98</f>
        <v>0</v>
      </c>
      <c r="V100" s="108" t="str">
        <f>C98</f>
        <v/>
      </c>
      <c r="W100" s="10"/>
      <c r="X100" s="5"/>
      <c r="Y100" s="5"/>
      <c r="Z100" s="5"/>
    </row>
    <row r="101" spans="1:26" ht="19.5" customHeight="1">
      <c r="A101" s="204">
        <f ca="1">SUM(K101:K103)</f>
        <v>0</v>
      </c>
      <c r="B101" s="192">
        <v>34</v>
      </c>
      <c r="C101" s="195" t="str">
        <f>IF($D102="","",IF(IFERROR(VLOOKUP($D102,Atletas!$B$2:$F$98,5,FALSE),"") ="","CLUBE",VLOOKUP($D102,Atletas!$B$2:$F$98,5,FALSE)))</f>
        <v/>
      </c>
      <c r="D101" s="79"/>
      <c r="E101" s="198" t="str">
        <f>IF($D102="","",IF(IFERROR(VLOOKUP($D102,Atletas!$B$2:$F$98,3,FALSE),"") ="","DD/MM/AAAA",VLOOKUP($D102,Atletas!$B$2:$F$98,3,FALSE)))</f>
        <v/>
      </c>
      <c r="F101" s="201" t="str">
        <f>IF($D102="","",IF(IFERROR(VLOOKUP($D102,Atletas!$B$2:$F$98,4,FALSE),"") ="","Gênero",VLOOKUP($D102,Atletas!$B$2:$F$98,4,FALSE)))</f>
        <v/>
      </c>
      <c r="G101" s="202" t="str">
        <f>IF($D102="","",IF(IFERROR(VLOOKUP($D102,Atletas!$B$2:$F$98,2,FALSE),"") ="","Cadastro não encontrado. Digite os dados.",VLOOKUP($D102,Atletas!$B$2:$F$98,2,FALSE)))</f>
        <v/>
      </c>
      <c r="H101" s="80"/>
      <c r="I101" s="81" t="str">
        <f ca="1">IF(H101="","",IF(VLOOKUP(H101,Geral!$B$13:$D$34,3,FALSE)="&lt;=",IF(YEAR(NOW())-YEAR(E101)&gt;VLOOKUP(H101,Geral!$B$13:$C$34,2,FALSE),"ý","þ"),IF(VLOOKUP(H101,Geral!$B$13:$D$34,3,FALSE)="&gt;=",IF(YEAR(NOW())-YEAR(E101)&lt;VLOOKUP(H101,Geral!$B$13:$C$34,2,FALSE),"ý","þ"))))</f>
        <v/>
      </c>
      <c r="J101" s="203" t="s">
        <v>92</v>
      </c>
      <c r="K101" s="82">
        <f ca="1">SUM(IF(J101="Sim",IF(H101="",0,IF(OR(H101 = Geral!$A$43,H101 = Geral!$A$44),Geral!$H$13,IF(YEAR(NOW())-YEAR(E101) &lt; 19,Geral!$I$17,Geral!$H$17))),0),IF(H101="",0,IF(OR(H101 = Geral!$A$43,H101 = Geral!$A$44),Geral!$H$13,IF(YEAR(NOW())-YEAR(E101) &lt; 18,Geral!$I$13,Geral!$H$13))))</f>
        <v>0</v>
      </c>
      <c r="L101" s="207"/>
      <c r="M101" s="208"/>
      <c r="N101" s="209"/>
      <c r="O101" s="83" t="str">
        <f>G101</f>
        <v/>
      </c>
      <c r="P101" s="84">
        <f>D102</f>
        <v>0</v>
      </c>
      <c r="Q101" s="85">
        <f t="shared" si="0"/>
        <v>0</v>
      </c>
      <c r="R101" s="85"/>
      <c r="S101" s="86" t="str">
        <f t="shared" ref="S101:T101" si="134">E101</f>
        <v/>
      </c>
      <c r="T101" s="85" t="str">
        <f t="shared" si="134"/>
        <v/>
      </c>
      <c r="U101" s="87">
        <f ca="1">A101</f>
        <v>0</v>
      </c>
      <c r="V101" s="88" t="str">
        <f>C101</f>
        <v/>
      </c>
      <c r="W101" s="10"/>
      <c r="X101" s="5"/>
      <c r="Y101" s="5"/>
      <c r="Z101" s="5"/>
    </row>
    <row r="102" spans="1:26" ht="19.5" customHeight="1">
      <c r="A102" s="205"/>
      <c r="B102" s="193"/>
      <c r="C102" s="196"/>
      <c r="D102" s="89"/>
      <c r="E102" s="199"/>
      <c r="F102" s="193"/>
      <c r="G102" s="193"/>
      <c r="H102" s="90"/>
      <c r="I102" s="91" t="str">
        <f ca="1">IF(H102="","",IF(VLOOKUP(H102,Geral!$B$35:$D$56,3,FALSE)="&lt;=",IF(YEAR(NOW())-YEAR(E101)&gt;VLOOKUP(H102,Geral!$B$35:$C$56,2,FALSE),"ý","þ"),IF(VLOOKUP(H102,Geral!$B$35:$D$56,3,FALSE)="&gt;=",IF(YEAR(NOW())-YEAR(E101)&lt;VLOOKUP(H102,Geral!$B$35:$C$56,2,FALSE),"ý","þ"))))</f>
        <v/>
      </c>
      <c r="J102" s="193"/>
      <c r="K102" s="92">
        <f ca="1">IF(H102="",0,IF(OR(H102 = Geral!$A$43,H102 = Geral!$A$44),Geral!$H$15,IF(YEAR(NOW())-YEAR(E101) &lt; 19,Geral!$I$15,Geral!$H$15)))</f>
        <v>0</v>
      </c>
      <c r="L102" s="89"/>
      <c r="M102" s="91" t="str">
        <f ca="1">IF(L102="","",IF(VLOOKUP($H102,Geral!$B$35:$D$56,3,FALSE)="&lt;=",IF(YEAR(NOW())-YEAR(VLOOKUP(L102,Atletas!$B$2:$D$98,3,FALSE))&gt;VLOOKUP($H102,Geral!$B$35:$C$56,2,FALSE),"ý","þ"),IF(VLOOKUP($H102,Geral!$B$35:$D$56,3,FALSE)="&gt;=",IF(YEAR(NOW())-YEAR(VLOOKUP(L102,Atletas!$B$2:$D$98,3,FALSE))&lt;VLOOKUP($H102,Geral!$B$35:$C$56,2,FALSE),"ý","þ"))))</f>
        <v/>
      </c>
      <c r="N102" s="93" t="str">
        <f>IF($L102="","",IF(IFERROR(VLOOKUP($L102,Atletas!$B$2:$F$98,2,FALSE),"") ="","Cadastro não encontrado. Digite os dados.",VLOOKUP($L102,Atletas!$B$2:$F$98,2,FALSE)))</f>
        <v/>
      </c>
      <c r="O102" s="94" t="str">
        <f>G101</f>
        <v/>
      </c>
      <c r="P102" s="95">
        <f>D102</f>
        <v>0</v>
      </c>
      <c r="Q102" s="96">
        <f t="shared" si="0"/>
        <v>0</v>
      </c>
      <c r="R102" s="95">
        <f t="shared" ref="R102:R103" si="135">L102</f>
        <v>0</v>
      </c>
      <c r="S102" s="97" t="str">
        <f t="shared" ref="S102:T102" si="136">E101</f>
        <v/>
      </c>
      <c r="T102" s="96" t="str">
        <f t="shared" si="136"/>
        <v/>
      </c>
      <c r="U102" s="110">
        <f ca="1">A101</f>
        <v>0</v>
      </c>
      <c r="V102" s="98" t="str">
        <f>C101</f>
        <v/>
      </c>
      <c r="W102" s="10"/>
      <c r="X102" s="5"/>
      <c r="Y102" s="5"/>
      <c r="Z102" s="5"/>
    </row>
    <row r="103" spans="1:26" ht="19.5" customHeight="1">
      <c r="A103" s="206"/>
      <c r="B103" s="194"/>
      <c r="C103" s="197"/>
      <c r="D103" s="99"/>
      <c r="E103" s="200"/>
      <c r="F103" s="194"/>
      <c r="G103" s="194"/>
      <c r="H103" s="100"/>
      <c r="I103" s="101" t="str">
        <f ca="1">IF(H103="","",IF(VLOOKUP(H103,Geral!$B$57:$D$67,3,FALSE)="&lt;=",IF(YEAR(NOW())-YEAR(E101)&gt;VLOOKUP(H103,Geral!$B$57:$C$67,2,FALSE),"ý","þ"),IF(VLOOKUP(H103,Geral!$B$57:$D$67,3,FALSE)="&gt;=",IF(YEAR(NOW())-YEAR(E101)&lt;VLOOKUP(H103,Geral!$B$57:$C$67,2,FALSE),"ý","þ"))))</f>
        <v/>
      </c>
      <c r="J103" s="194"/>
      <c r="K103" s="102">
        <f ca="1">IF(H103="",0,IF(OR(H103 = Geral!$A$43,H103 = Geral!$A$44),Geral!$H$15,IF(YEAR(NOW())-YEAR(E101) &lt; 19,Geral!$I$15,Geral!$H$15)))</f>
        <v>0</v>
      </c>
      <c r="L103" s="89"/>
      <c r="M103" s="91" t="str">
        <f ca="1">IF(L103="","",IF(VLOOKUP($H103,Geral!$B$57:$D$67,3,FALSE)="&lt;=",IF(YEAR(NOW())-YEAR(VLOOKUP(L103,Atletas!$B$2:$D$98,3,FALSE))&gt;VLOOKUP($H103,Geral!$B$57:$C$67,2,FALSE),"ý","þ"),IF(VLOOKUP($H103,Geral!$B$57:$D$67,3,FALSE)="&gt;=",IF(YEAR(NOW())-YEAR(VLOOKUP(L103,Atletas!$B$2:$D$98,3,FALSE))&lt;VLOOKUP($H103,Geral!$B$57:$C$67,2,FALSE),"ý","þ"))))</f>
        <v/>
      </c>
      <c r="N103" s="103" t="str">
        <f>IF($L103="","",IF(IFERROR(VLOOKUP($L103,Atletas!$B$2:$F$98,2,FALSE),"") ="","Cadastro não encontrado. Digite os dados.",VLOOKUP($L103,Atletas!$B$2:$F$98,2,FALSE)))</f>
        <v/>
      </c>
      <c r="O103" s="104" t="str">
        <f>G101</f>
        <v/>
      </c>
      <c r="P103" s="105">
        <f>D102</f>
        <v>0</v>
      </c>
      <c r="Q103" s="106">
        <f t="shared" si="0"/>
        <v>0</v>
      </c>
      <c r="R103" s="105">
        <f t="shared" si="135"/>
        <v>0</v>
      </c>
      <c r="S103" s="107" t="str">
        <f t="shared" ref="S103:T103" si="137">E101</f>
        <v/>
      </c>
      <c r="T103" s="106" t="str">
        <f t="shared" si="137"/>
        <v/>
      </c>
      <c r="U103" s="112">
        <f ca="1">A101</f>
        <v>0</v>
      </c>
      <c r="V103" s="108" t="str">
        <f>C101</f>
        <v/>
      </c>
      <c r="W103" s="10"/>
      <c r="X103" s="5"/>
      <c r="Y103" s="5"/>
      <c r="Z103" s="5"/>
    </row>
    <row r="104" spans="1:26" ht="19.5" customHeight="1">
      <c r="A104" s="204">
        <f ca="1">SUM(K104:K106)</f>
        <v>0</v>
      </c>
      <c r="B104" s="192">
        <v>35</v>
      </c>
      <c r="C104" s="195" t="str">
        <f>IF($D105="","",IF(IFERROR(VLOOKUP($D105,Atletas!$B$2:$F$98,5,FALSE),"") ="","CLUBE",VLOOKUP($D105,Atletas!$B$2:$F$98,5,FALSE)))</f>
        <v/>
      </c>
      <c r="D104" s="79"/>
      <c r="E104" s="198" t="str">
        <f>IF($D105="","",IF(IFERROR(VLOOKUP($D105,Atletas!$B$2:$F$98,3,FALSE),"") ="","DD/MM/AAAA",VLOOKUP($D105,Atletas!$B$2:$F$98,3,FALSE)))</f>
        <v/>
      </c>
      <c r="F104" s="201" t="str">
        <f>IF($D105="","",IF(IFERROR(VLOOKUP($D105,Atletas!$B$2:$F$98,4,FALSE),"") ="","Gênero",VLOOKUP($D105,Atletas!$B$2:$F$98,4,FALSE)))</f>
        <v/>
      </c>
      <c r="G104" s="202" t="str">
        <f>IF($D105="","",IF(IFERROR(VLOOKUP($D105,Atletas!$B$2:$F$98,2,FALSE),"") ="","Cadastro não encontrado. Digite os dados.",VLOOKUP($D105,Atletas!$B$2:$F$98,2,FALSE)))</f>
        <v/>
      </c>
      <c r="H104" s="80"/>
      <c r="I104" s="81" t="str">
        <f ca="1">IF(H104="","",IF(VLOOKUP(H104,Geral!$B$13:$D$34,3,FALSE)="&lt;=",IF(YEAR(NOW())-YEAR(E104)&gt;VLOOKUP(H104,Geral!$B$13:$C$34,2,FALSE),"ý","þ"),IF(VLOOKUP(H104,Geral!$B$13:$D$34,3,FALSE)="&gt;=",IF(YEAR(NOW())-YEAR(E104)&lt;VLOOKUP(H104,Geral!$B$13:$C$34,2,FALSE),"ý","þ"))))</f>
        <v/>
      </c>
      <c r="J104" s="203" t="s">
        <v>92</v>
      </c>
      <c r="K104" s="82">
        <f ca="1">SUM(IF(J104="Sim",IF(H104="",0,IF(OR(H104 = Geral!$A$43,H104 = Geral!$A$44),Geral!$H$13,IF(YEAR(NOW())-YEAR(E104) &lt; 19,Geral!$I$17,Geral!$H$17))),0),IF(H104="",0,IF(OR(H104 = Geral!$A$43,H104 = Geral!$A$44),Geral!$H$13,IF(YEAR(NOW())-YEAR(E104) &lt; 18,Geral!$I$13,Geral!$H$13))))</f>
        <v>0</v>
      </c>
      <c r="L104" s="207"/>
      <c r="M104" s="208"/>
      <c r="N104" s="209"/>
      <c r="O104" s="83" t="str">
        <f>G104</f>
        <v/>
      </c>
      <c r="P104" s="84">
        <f>D105</f>
        <v>0</v>
      </c>
      <c r="Q104" s="85">
        <f t="shared" si="0"/>
        <v>0</v>
      </c>
      <c r="R104" s="85"/>
      <c r="S104" s="86" t="str">
        <f t="shared" ref="S104:T104" si="138">E104</f>
        <v/>
      </c>
      <c r="T104" s="85" t="str">
        <f t="shared" si="138"/>
        <v/>
      </c>
      <c r="U104" s="87">
        <f ca="1">A104</f>
        <v>0</v>
      </c>
      <c r="V104" s="88" t="str">
        <f>C104</f>
        <v/>
      </c>
      <c r="W104" s="10"/>
      <c r="X104" s="5"/>
      <c r="Y104" s="5"/>
      <c r="Z104" s="5"/>
    </row>
    <row r="105" spans="1:26" ht="19.5" customHeight="1">
      <c r="A105" s="205"/>
      <c r="B105" s="193"/>
      <c r="C105" s="196"/>
      <c r="D105" s="89"/>
      <c r="E105" s="199"/>
      <c r="F105" s="193"/>
      <c r="G105" s="193"/>
      <c r="H105" s="90"/>
      <c r="I105" s="91" t="str">
        <f ca="1">IF(H105="","",IF(VLOOKUP(H105,Geral!$B$35:$D$56,3,FALSE)="&lt;=",IF(YEAR(NOW())-YEAR(E104)&gt;VLOOKUP(H105,Geral!$B$35:$C$56,2,FALSE),"ý","þ"),IF(VLOOKUP(H105,Geral!$B$35:$D$56,3,FALSE)="&gt;=",IF(YEAR(NOW())-YEAR(E104)&lt;VLOOKUP(H105,Geral!$B$35:$C$56,2,FALSE),"ý","þ"))))</f>
        <v/>
      </c>
      <c r="J105" s="193"/>
      <c r="K105" s="92">
        <f ca="1">IF(H105="",0,IF(OR(H105 = Geral!$A$43,H105 = Geral!$A$44),Geral!$H$15,IF(YEAR(NOW())-YEAR(E104) &lt; 19,Geral!$I$15,Geral!$H$15)))</f>
        <v>0</v>
      </c>
      <c r="L105" s="89"/>
      <c r="M105" s="91" t="str">
        <f ca="1">IF(L105="","",IF(VLOOKUP($H105,Geral!$B$36:$D$56,3,FALSE)="&lt;=",IF(YEAR(NOW())-YEAR(VLOOKUP(L105,Atletas!$B$2:$D$98,3,FALSE))&gt;VLOOKUP($H105,Geral!$B$36:$C$56,2,FALSE),"ý","þ"),IF(VLOOKUP($H105,Geral!$B$36:$D$56,3,FALSE)="&gt;=",IF(YEAR(NOW())-YEAR(VLOOKUP(L105,Atletas!$B$2:$D$98,3,FALSE))&lt;VLOOKUP($H105,Geral!$B$36:$C$56,2,FALSE),"ý","þ"))))</f>
        <v/>
      </c>
      <c r="N105" s="93" t="str">
        <f>IF($L105="","",IF(IFERROR(VLOOKUP($L105,Atletas!$B$2:$F$98,2,FALSE),"") ="","Cadastro não encontrado. Digite os dados.",VLOOKUP($L105,Atletas!$B$2:$F$98,2,FALSE)))</f>
        <v/>
      </c>
      <c r="O105" s="94" t="str">
        <f>G104</f>
        <v/>
      </c>
      <c r="P105" s="95">
        <f>D105</f>
        <v>0</v>
      </c>
      <c r="Q105" s="96">
        <f t="shared" si="0"/>
        <v>0</v>
      </c>
      <c r="R105" s="95">
        <f t="shared" ref="R105:R106" si="139">L105</f>
        <v>0</v>
      </c>
      <c r="S105" s="97" t="str">
        <f t="shared" ref="S105:T105" si="140">E104</f>
        <v/>
      </c>
      <c r="T105" s="96" t="str">
        <f t="shared" si="140"/>
        <v/>
      </c>
      <c r="U105" s="110">
        <f ca="1">A104</f>
        <v>0</v>
      </c>
      <c r="V105" s="98" t="str">
        <f>C104</f>
        <v/>
      </c>
      <c r="W105" s="10"/>
      <c r="X105" s="5"/>
      <c r="Y105" s="5"/>
      <c r="Z105" s="5"/>
    </row>
    <row r="106" spans="1:26" ht="19.5" customHeight="1">
      <c r="A106" s="206"/>
      <c r="B106" s="194"/>
      <c r="C106" s="197"/>
      <c r="D106" s="99"/>
      <c r="E106" s="200"/>
      <c r="F106" s="194"/>
      <c r="G106" s="194"/>
      <c r="H106" s="100"/>
      <c r="I106" s="101" t="str">
        <f ca="1">IF(H106="","",IF(VLOOKUP(H106,Geral!$B$57:$D$67,3,FALSE)="&lt;=",IF(YEAR(NOW())-YEAR(E104)&gt;VLOOKUP(H106,Geral!$B$57:$C$67,2,FALSE),"ý","þ"),IF(VLOOKUP(H106,Geral!$B$57:$D$67,3,FALSE)="&gt;=",IF(YEAR(NOW())-YEAR(E104)&lt;VLOOKUP(H106,Geral!$B$57:$C$67,2,FALSE),"ý","þ"))))</f>
        <v/>
      </c>
      <c r="J106" s="194"/>
      <c r="K106" s="102">
        <f ca="1">IF(H106="",0,IF(OR(H106 = Geral!$A$43,H106 = Geral!$A$44),Geral!$H$15,IF(YEAR(NOW())-YEAR(E104) &lt; 19,Geral!$I$15,Geral!$H$15)))</f>
        <v>0</v>
      </c>
      <c r="L106" s="89"/>
      <c r="M106" s="91" t="str">
        <f ca="1">IF(L106="","",IF(VLOOKUP($H106,Geral!$B$58:$D$67,3,FALSE)="&lt;=",IF(YEAR(NOW())-YEAR(VLOOKUP(L106,Atletas!$B$2:$D$98,3,FALSE))&gt;VLOOKUP($H106,Geral!$B$58:$C$67,2,FALSE),"ý","þ"),IF(VLOOKUP($H106,Geral!$B$58:$D$67,3,FALSE)="&gt;=",IF(YEAR(NOW())-YEAR(VLOOKUP(L106,Atletas!$B$2:$D$98,3,FALSE))&lt;VLOOKUP($H106,Geral!$B$58:$C$67,2,FALSE),"ý","þ"))))</f>
        <v/>
      </c>
      <c r="N106" s="103" t="str">
        <f>IF($L106="","",IF(IFERROR(VLOOKUP($L106,Atletas!$B$2:$F$98,2,FALSE),"") ="","Cadastro não encontrado. Digite os dados.",VLOOKUP($L106,Atletas!$B$2:$F$98,2,FALSE)))</f>
        <v/>
      </c>
      <c r="O106" s="104" t="str">
        <f>G104</f>
        <v/>
      </c>
      <c r="P106" s="105">
        <f>D105</f>
        <v>0</v>
      </c>
      <c r="Q106" s="106">
        <f t="shared" si="0"/>
        <v>0</v>
      </c>
      <c r="R106" s="105">
        <f t="shared" si="139"/>
        <v>0</v>
      </c>
      <c r="S106" s="107" t="str">
        <f t="shared" ref="S106:T106" si="141">E104</f>
        <v/>
      </c>
      <c r="T106" s="106" t="str">
        <f t="shared" si="141"/>
        <v/>
      </c>
      <c r="U106" s="112">
        <f ca="1">A104</f>
        <v>0</v>
      </c>
      <c r="V106" s="108" t="str">
        <f>C104</f>
        <v/>
      </c>
      <c r="W106" s="10"/>
      <c r="X106" s="5"/>
      <c r="Y106" s="5"/>
      <c r="Z106" s="5"/>
    </row>
    <row r="107" spans="1:26" ht="19.5" customHeight="1">
      <c r="A107" s="204">
        <f ca="1">SUM(K107:K109)</f>
        <v>0</v>
      </c>
      <c r="B107" s="192">
        <v>36</v>
      </c>
      <c r="C107" s="195" t="str">
        <f>IF($D108="","",IF(IFERROR(VLOOKUP($D108,Atletas!$B$2:$F$98,5,FALSE),"") ="","CLUBE",VLOOKUP($D108,Atletas!$B$2:$F$98,5,FALSE)))</f>
        <v/>
      </c>
      <c r="D107" s="79"/>
      <c r="E107" s="198" t="str">
        <f>IF($D108="","",IF(IFERROR(VLOOKUP($D108,Atletas!$B$2:$F$98,3,FALSE),"") ="","DD/MM/AAAA",VLOOKUP($D108,Atletas!$B$2:$F$98,3,FALSE)))</f>
        <v/>
      </c>
      <c r="F107" s="201" t="str">
        <f>IF($D108="","",IF(IFERROR(VLOOKUP($D108,Atletas!$B$2:$F$98,4,FALSE),"") ="","Gênero",VLOOKUP($D108,Atletas!$B$2:$F$98,4,FALSE)))</f>
        <v/>
      </c>
      <c r="G107" s="202" t="str">
        <f>IF($D108="","",IF(IFERROR(VLOOKUP($D108,Atletas!$B$2:$F$98,2,FALSE),"") ="","Cadastro não encontrado. Digite os dados.",VLOOKUP($D108,Atletas!$B$2:$F$98,2,FALSE)))</f>
        <v/>
      </c>
      <c r="H107" s="80"/>
      <c r="I107" s="81" t="str">
        <f ca="1">IF(H107="","",IF(VLOOKUP(H107,Geral!$B$13:$D$34,3,FALSE)="&lt;=",IF(YEAR(NOW())-YEAR(E107)&gt;VLOOKUP(H107,Geral!$B$13:$C$34,2,FALSE),"ý","þ"),IF(VLOOKUP(H107,Geral!$B$13:$D$34,3,FALSE)="&gt;=",IF(YEAR(NOW())-YEAR(E107)&lt;VLOOKUP(H107,Geral!$B$13:$C$34,2,FALSE),"ý","þ"))))</f>
        <v/>
      </c>
      <c r="J107" s="203" t="s">
        <v>92</v>
      </c>
      <c r="K107" s="82">
        <f ca="1">SUM(IF(J107="Sim",IF(H107="",0,IF(OR(H107 = Geral!$A$43,H107 = Geral!$A$44),Geral!$H$13,IF(YEAR(NOW())-YEAR(E107) &lt; 19,Geral!$I$17,Geral!$H$17))),0),IF(H107="",0,IF(OR(H107 = Geral!$A$43,H107 = Geral!$A$44),Geral!$H$13,IF(YEAR(NOW())-YEAR(E107) &lt; 18,Geral!$I$13,Geral!$H$13))))</f>
        <v>0</v>
      </c>
      <c r="L107" s="207"/>
      <c r="M107" s="208"/>
      <c r="N107" s="209"/>
      <c r="O107" s="83" t="str">
        <f>G107</f>
        <v/>
      </c>
      <c r="P107" s="84">
        <f>D108</f>
        <v>0</v>
      </c>
      <c r="Q107" s="85">
        <f t="shared" si="0"/>
        <v>0</v>
      </c>
      <c r="R107" s="85"/>
      <c r="S107" s="86" t="str">
        <f t="shared" ref="S107:T107" si="142">E107</f>
        <v/>
      </c>
      <c r="T107" s="85" t="str">
        <f t="shared" si="142"/>
        <v/>
      </c>
      <c r="U107" s="87">
        <f ca="1">A107</f>
        <v>0</v>
      </c>
      <c r="V107" s="88" t="str">
        <f>C107</f>
        <v/>
      </c>
      <c r="W107" s="10"/>
      <c r="X107" s="5"/>
      <c r="Y107" s="5"/>
      <c r="Z107" s="5"/>
    </row>
    <row r="108" spans="1:26" ht="19.5" customHeight="1">
      <c r="A108" s="205"/>
      <c r="B108" s="193"/>
      <c r="C108" s="196"/>
      <c r="D108" s="89"/>
      <c r="E108" s="199"/>
      <c r="F108" s="193"/>
      <c r="G108" s="193"/>
      <c r="H108" s="90"/>
      <c r="I108" s="91" t="str">
        <f ca="1">IF(H108="","",IF(VLOOKUP(H108,Geral!$B$35:$D$56,3,FALSE)="&lt;=",IF(YEAR(NOW())-YEAR(E107)&gt;VLOOKUP(H108,Geral!$B$35:$C$56,2,FALSE),"ý","þ"),IF(VLOOKUP(H108,Geral!$B$35:$D$56,3,FALSE)="&gt;=",IF(YEAR(NOW())-YEAR(E107)&lt;VLOOKUP(H108,Geral!$B$35:$C$56,2,FALSE),"ý","þ"))))</f>
        <v/>
      </c>
      <c r="J108" s="193"/>
      <c r="K108" s="92">
        <f ca="1">IF(H108="",0,IF(OR(H108 = Geral!$A$43,H108 = Geral!$A$44),Geral!$H$15,IF(YEAR(NOW())-YEAR(E107) &lt; 19,Geral!$I$15,Geral!$H$15)))</f>
        <v>0</v>
      </c>
      <c r="L108" s="89"/>
      <c r="M108" s="91" t="str">
        <f ca="1">IF(L108="","",IF(VLOOKUP($H108,Geral!$B$36:$D$56,3,FALSE)="&lt;=",IF(YEAR(NOW())-YEAR(VLOOKUP(L108,Atletas!$B$2:$D$98,3,FALSE))&gt;VLOOKUP($H108,Geral!$B$36:$C$56,2,FALSE),"ý","þ"),IF(VLOOKUP($H108,Geral!$B$36:$D$56,3,FALSE)="&gt;=",IF(YEAR(NOW())-YEAR(VLOOKUP(L108,Atletas!$B$2:$D$98,3,FALSE))&lt;VLOOKUP($H108,Geral!$B$36:$C$56,2,FALSE),"ý","þ"))))</f>
        <v/>
      </c>
      <c r="N108" s="93" t="str">
        <f>IF($L108="","",IF(IFERROR(VLOOKUP($L108,Atletas!$B$2:$F$98,2,FALSE),"") ="","Cadastro não encontrado. Digite os dados.",VLOOKUP($L108,Atletas!$B$2:$F$98,2,FALSE)))</f>
        <v/>
      </c>
      <c r="O108" s="94" t="str">
        <f>G107</f>
        <v/>
      </c>
      <c r="P108" s="95">
        <f>D108</f>
        <v>0</v>
      </c>
      <c r="Q108" s="96">
        <f t="shared" si="0"/>
        <v>0</v>
      </c>
      <c r="R108" s="95">
        <f t="shared" ref="R108:R109" si="143">L108</f>
        <v>0</v>
      </c>
      <c r="S108" s="97" t="str">
        <f t="shared" ref="S108:T108" si="144">E107</f>
        <v/>
      </c>
      <c r="T108" s="96" t="str">
        <f t="shared" si="144"/>
        <v/>
      </c>
      <c r="U108" s="110">
        <f ca="1">A107</f>
        <v>0</v>
      </c>
      <c r="V108" s="98" t="str">
        <f>C107</f>
        <v/>
      </c>
      <c r="W108" s="10"/>
      <c r="X108" s="5"/>
      <c r="Y108" s="5"/>
      <c r="Z108" s="5"/>
    </row>
    <row r="109" spans="1:26" ht="19.5" customHeight="1">
      <c r="A109" s="206"/>
      <c r="B109" s="194"/>
      <c r="C109" s="197"/>
      <c r="D109" s="99"/>
      <c r="E109" s="200"/>
      <c r="F109" s="194"/>
      <c r="G109" s="194"/>
      <c r="H109" s="100"/>
      <c r="I109" s="101" t="str">
        <f ca="1">IF(H109="","",IF(VLOOKUP(H109,Geral!$B$57:$D$67,3,FALSE)="&lt;=",IF(YEAR(NOW())-YEAR(E107)&gt;VLOOKUP(H109,Geral!$B$57:$C$67,2,FALSE),"ý","þ"),IF(VLOOKUP(H109,Geral!$B$57:$D$67,3,FALSE)="&gt;=",IF(YEAR(NOW())-YEAR(E107)&lt;VLOOKUP(H109,Geral!$B$57:$C$67,2,FALSE),"ý","þ"))))</f>
        <v/>
      </c>
      <c r="J109" s="194"/>
      <c r="K109" s="102">
        <f ca="1">IF(H109="",0,IF(OR(H109 = Geral!$A$43,H109 = Geral!$A$44),Geral!$H$15,IF(YEAR(NOW())-YEAR(E107) &lt; 19,Geral!$I$15,Geral!$H$15)))</f>
        <v>0</v>
      </c>
      <c r="L109" s="89"/>
      <c r="M109" s="91" t="str">
        <f ca="1">IF(L109="","",IF(VLOOKUP($H109,Geral!$B$58:$D$67,3,FALSE)="&lt;=",IF(YEAR(NOW())-YEAR(VLOOKUP(L109,Atletas!$B$2:$D$98,3,FALSE))&gt;VLOOKUP($H109,Geral!$B$58:$C$67,2,FALSE),"ý","þ"),IF(VLOOKUP($H109,Geral!$B$58:$D$67,3,FALSE)="&gt;=",IF(YEAR(NOW())-YEAR(VLOOKUP(L109,Atletas!$B$2:$D$98,3,FALSE))&lt;VLOOKUP($H109,Geral!$B$58:$C$67,2,FALSE),"ý","þ"))))</f>
        <v/>
      </c>
      <c r="N109" s="103" t="str">
        <f>IF($L109="","",IF(IFERROR(VLOOKUP($L109,Atletas!$B$2:$F$98,2,FALSE),"") ="","Cadastro não encontrado. Digite os dados.",VLOOKUP($L109,Atletas!$B$2:$F$98,2,FALSE)))</f>
        <v/>
      </c>
      <c r="O109" s="104" t="str">
        <f>G107</f>
        <v/>
      </c>
      <c r="P109" s="105">
        <f>D108</f>
        <v>0</v>
      </c>
      <c r="Q109" s="106">
        <f t="shared" si="0"/>
        <v>0</v>
      </c>
      <c r="R109" s="105">
        <f t="shared" si="143"/>
        <v>0</v>
      </c>
      <c r="S109" s="107" t="str">
        <f t="shared" ref="S109:T109" si="145">E107</f>
        <v/>
      </c>
      <c r="T109" s="106" t="str">
        <f t="shared" si="145"/>
        <v/>
      </c>
      <c r="U109" s="112">
        <f ca="1">A107</f>
        <v>0</v>
      </c>
      <c r="V109" s="108" t="str">
        <f>C107</f>
        <v/>
      </c>
      <c r="W109" s="10"/>
      <c r="X109" s="5"/>
      <c r="Y109" s="5"/>
      <c r="Z109" s="5"/>
    </row>
    <row r="110" spans="1:26" ht="19.5" customHeight="1">
      <c r="A110" s="204">
        <f ca="1">SUM(K110:K112)</f>
        <v>0</v>
      </c>
      <c r="B110" s="192">
        <v>37</v>
      </c>
      <c r="C110" s="195" t="str">
        <f>IF($D111="","",IF(IFERROR(VLOOKUP($D111,Atletas!$B$2:$F$98,5,FALSE),"") ="","CLUBE",VLOOKUP($D111,Atletas!$B$2:$F$98,5,FALSE)))</f>
        <v/>
      </c>
      <c r="D110" s="79"/>
      <c r="E110" s="198" t="str">
        <f>IF($D111="","",IF(IFERROR(VLOOKUP($D111,Atletas!$B$2:$F$98,3,FALSE),"") ="","DD/MM/AAAA",VLOOKUP($D111,Atletas!$B$2:$F$98,3,FALSE)))</f>
        <v/>
      </c>
      <c r="F110" s="201" t="str">
        <f>IF($D111="","",IF(IFERROR(VLOOKUP($D111,Atletas!$B$2:$F$98,4,FALSE),"") ="","Gênero",VLOOKUP($D111,Atletas!$B$2:$F$98,4,FALSE)))</f>
        <v/>
      </c>
      <c r="G110" s="202" t="str">
        <f>IF($D111="","",IF(IFERROR(VLOOKUP($D111,Atletas!$B$2:$F$98,2,FALSE),"") ="","Cadastro não encontrado. Digite os dados.",VLOOKUP($D111,Atletas!$B$2:$F$98,2,FALSE)))</f>
        <v/>
      </c>
      <c r="H110" s="80"/>
      <c r="I110" s="81" t="str">
        <f ca="1">IF(H110="","",IF(VLOOKUP(H110,Geral!$B$13:$D$34,3,FALSE)="&lt;=",IF(YEAR(NOW())-YEAR(E110)&gt;VLOOKUP(H110,Geral!$B$13:$C$34,2,FALSE),"ý","þ"),IF(VLOOKUP(H110,Geral!$B$13:$D$34,3,FALSE)="&gt;=",IF(YEAR(NOW())-YEAR(E110)&lt;VLOOKUP(H110,Geral!$B$13:$C$34,2,FALSE),"ý","þ"))))</f>
        <v/>
      </c>
      <c r="J110" s="203" t="s">
        <v>92</v>
      </c>
      <c r="K110" s="82">
        <f ca="1">SUM(IF(J110="Sim",IF(H110="",0,IF(OR(H110 = Geral!$A$43,H110 = Geral!$A$44),Geral!$H$13,IF(YEAR(NOW())-YEAR(E110) &lt; 19,Geral!$I$17,Geral!$H$17))),0),IF(H110="",0,IF(OR(H110 = Geral!$A$43,H110 = Geral!$A$44),Geral!$H$13,IF(YEAR(NOW())-YEAR(E110) &lt; 18,Geral!$I$13,Geral!$H$13))))</f>
        <v>0</v>
      </c>
      <c r="L110" s="207"/>
      <c r="M110" s="208"/>
      <c r="N110" s="209"/>
      <c r="O110" s="83" t="str">
        <f>G110</f>
        <v/>
      </c>
      <c r="P110" s="84">
        <f>D111</f>
        <v>0</v>
      </c>
      <c r="Q110" s="85">
        <f t="shared" si="0"/>
        <v>0</v>
      </c>
      <c r="R110" s="85"/>
      <c r="S110" s="86" t="str">
        <f t="shared" ref="S110:T110" si="146">E110</f>
        <v/>
      </c>
      <c r="T110" s="85" t="str">
        <f t="shared" si="146"/>
        <v/>
      </c>
      <c r="U110" s="87">
        <f ca="1">A110</f>
        <v>0</v>
      </c>
      <c r="V110" s="88" t="str">
        <f>C110</f>
        <v/>
      </c>
      <c r="W110" s="10"/>
      <c r="X110" s="5"/>
      <c r="Y110" s="5"/>
      <c r="Z110" s="5"/>
    </row>
    <row r="111" spans="1:26" ht="19.5" customHeight="1">
      <c r="A111" s="205"/>
      <c r="B111" s="193"/>
      <c r="C111" s="196"/>
      <c r="D111" s="89"/>
      <c r="E111" s="199"/>
      <c r="F111" s="193"/>
      <c r="G111" s="193"/>
      <c r="H111" s="90"/>
      <c r="I111" s="91" t="str">
        <f ca="1">IF(H111="","",IF(VLOOKUP(H111,Geral!$B$35:$D$56,3,FALSE)="&lt;=",IF(YEAR(NOW())-YEAR(E110)&gt;VLOOKUP(H111,Geral!$B$35:$C$56,2,FALSE),"ý","þ"),IF(VLOOKUP(H111,Geral!$B$35:$D$56,3,FALSE)="&gt;=",IF(YEAR(NOW())-YEAR(E110)&lt;VLOOKUP(H111,Geral!$B$35:$C$56,2,FALSE),"ý","þ"))))</f>
        <v/>
      </c>
      <c r="J111" s="193"/>
      <c r="K111" s="92">
        <f ca="1">IF(H111="",0,IF(OR(H111 = Geral!$A$43,H111 = Geral!$A$44),Geral!$H$15,IF(YEAR(NOW())-YEAR(E110) &lt; 19,Geral!$I$15,Geral!$H$15)))</f>
        <v>0</v>
      </c>
      <c r="L111" s="89"/>
      <c r="M111" s="91" t="str">
        <f ca="1">IF(L111="","",IF(VLOOKUP($H111,Geral!$B$36:$D$56,3,FALSE)="&lt;=",IF(YEAR(NOW())-YEAR(VLOOKUP(L111,Atletas!$B$2:$D$98,3,FALSE))&gt;VLOOKUP($H111,Geral!$B$36:$C$56,2,FALSE),"ý","þ"),IF(VLOOKUP($H111,Geral!$B$36:$D$56,3,FALSE)="&gt;=",IF(YEAR(NOW())-YEAR(VLOOKUP(L111,Atletas!$B$2:$D$98,3,FALSE))&lt;VLOOKUP($H111,Geral!$B$36:$C$56,2,FALSE),"ý","þ"))))</f>
        <v/>
      </c>
      <c r="N111" s="93" t="str">
        <f>IF($L111="","",IF(IFERROR(VLOOKUP($L111,Atletas!$B$2:$F$98,2,FALSE),"") ="","Cadastro não encontrado. Digite os dados.",VLOOKUP($L111,Atletas!$B$2:$F$98,2,FALSE)))</f>
        <v/>
      </c>
      <c r="O111" s="94" t="str">
        <f>G110</f>
        <v/>
      </c>
      <c r="P111" s="95">
        <f>D111</f>
        <v>0</v>
      </c>
      <c r="Q111" s="96">
        <f t="shared" si="0"/>
        <v>0</v>
      </c>
      <c r="R111" s="95">
        <f t="shared" ref="R111:R112" si="147">L111</f>
        <v>0</v>
      </c>
      <c r="S111" s="97" t="str">
        <f t="shared" ref="S111:T111" si="148">E110</f>
        <v/>
      </c>
      <c r="T111" s="96" t="str">
        <f t="shared" si="148"/>
        <v/>
      </c>
      <c r="U111" s="110">
        <f ca="1">A110</f>
        <v>0</v>
      </c>
      <c r="V111" s="98" t="str">
        <f>C110</f>
        <v/>
      </c>
      <c r="W111" s="10"/>
      <c r="X111" s="5"/>
      <c r="Y111" s="5"/>
      <c r="Z111" s="5"/>
    </row>
    <row r="112" spans="1:26" ht="19.5" customHeight="1">
      <c r="A112" s="206"/>
      <c r="B112" s="194"/>
      <c r="C112" s="197"/>
      <c r="D112" s="99"/>
      <c r="E112" s="200"/>
      <c r="F112" s="194"/>
      <c r="G112" s="194"/>
      <c r="H112" s="100"/>
      <c r="I112" s="101" t="str">
        <f ca="1">IF(H112="","",IF(VLOOKUP(H112,Geral!$B$57:$D$67,3,FALSE)="&lt;=",IF(YEAR(NOW())-YEAR(E110)&gt;VLOOKUP(H112,Geral!$B$57:$C$67,2,FALSE),"ý","þ"),IF(VLOOKUP(H112,Geral!$B$57:$D$67,3,FALSE)="&gt;=",IF(YEAR(NOW())-YEAR(E110)&lt;VLOOKUP(H112,Geral!$B$57:$C$67,2,FALSE),"ý","þ"))))</f>
        <v/>
      </c>
      <c r="J112" s="194"/>
      <c r="K112" s="102">
        <f ca="1">IF(H112="",0,IF(OR(H112 = Geral!$A$43,H112 = Geral!$A$44),Geral!$H$15,IF(YEAR(NOW())-YEAR(E110) &lt; 19,Geral!$I$15,Geral!$H$15)))</f>
        <v>0</v>
      </c>
      <c r="L112" s="44"/>
      <c r="M112" s="91" t="str">
        <f ca="1">IF(L112="","",IF(VLOOKUP($H112,Geral!$B$58:$D$67,3,FALSE)="&lt;=",IF(YEAR(NOW())-YEAR(VLOOKUP(L112,Atletas!$B$2:$D$98,3,FALSE))&gt;VLOOKUP($H112,Geral!$B$58:$C$67,2,FALSE),"ý","þ"),IF(VLOOKUP($H112,Geral!$B$58:$D$67,3,FALSE)="&gt;=",IF(YEAR(NOW())-YEAR(VLOOKUP(L112,Atletas!$B$2:$D$98,3,FALSE))&lt;VLOOKUP($H112,Geral!$B$58:$C$67,2,FALSE),"ý","þ"))))</f>
        <v/>
      </c>
      <c r="N112" s="103" t="str">
        <f>IF($L112="","",IF(IFERROR(VLOOKUP($L112,Atletas!$B$2:$F$98,2,FALSE),"") ="","Cadastro não encontrado. Digite os dados.",VLOOKUP($L112,Atletas!$B$2:$F$98,2,FALSE)))</f>
        <v/>
      </c>
      <c r="O112" s="104" t="str">
        <f>G110</f>
        <v/>
      </c>
      <c r="P112" s="105">
        <f>D111</f>
        <v>0</v>
      </c>
      <c r="Q112" s="106">
        <f t="shared" si="0"/>
        <v>0</v>
      </c>
      <c r="R112" s="105">
        <f t="shared" si="147"/>
        <v>0</v>
      </c>
      <c r="S112" s="107" t="str">
        <f t="shared" ref="S112:T112" si="149">E110</f>
        <v/>
      </c>
      <c r="T112" s="106" t="str">
        <f t="shared" si="149"/>
        <v/>
      </c>
      <c r="U112" s="112">
        <f ca="1">A110</f>
        <v>0</v>
      </c>
      <c r="V112" s="108" t="str">
        <f>C110</f>
        <v/>
      </c>
      <c r="W112" s="10"/>
      <c r="X112" s="5"/>
      <c r="Y112" s="5"/>
      <c r="Z112" s="5"/>
    </row>
    <row r="113" spans="1:26" ht="19.5" customHeight="1">
      <c r="A113" s="204">
        <f ca="1">SUM(K113:K115)</f>
        <v>0</v>
      </c>
      <c r="B113" s="192">
        <v>38</v>
      </c>
      <c r="C113" s="195" t="str">
        <f>IF($D114="","",IF(IFERROR(VLOOKUP($D114,Atletas!$B$2:$F$98,5,FALSE),"") ="","CLUBE",VLOOKUP($D114,Atletas!$B$2:$F$98,5,FALSE)))</f>
        <v/>
      </c>
      <c r="D113" s="79"/>
      <c r="E113" s="198" t="str">
        <f>IF($D114="","",IF(IFERROR(VLOOKUP($D114,Atletas!$B$2:$F$98,3,FALSE),"") ="","DD/MM/AAAA",VLOOKUP($D114,Atletas!$B$2:$F$98,3,FALSE)))</f>
        <v/>
      </c>
      <c r="F113" s="201" t="str">
        <f>IF($D114="","",IF(IFERROR(VLOOKUP($D114,Atletas!$B$2:$F$98,4,FALSE),"") ="","Gênero",VLOOKUP($D114,Atletas!$B$2:$F$98,4,FALSE)))</f>
        <v/>
      </c>
      <c r="G113" s="202" t="str">
        <f>IF($D114="","",IF(IFERROR(VLOOKUP($D114,Atletas!$B$2:$F$98,2,FALSE),"") ="","Cadastro não encontrado. Digite os dados.",VLOOKUP($D114,Atletas!$B$2:$F$98,2,FALSE)))</f>
        <v/>
      </c>
      <c r="H113" s="80"/>
      <c r="I113" s="81" t="str">
        <f ca="1">IF(H113="","",IF(VLOOKUP(H113,Geral!$B$13:$D$34,3,FALSE)="&lt;=",IF(YEAR(NOW())-YEAR(E113)&gt;VLOOKUP(H113,Geral!$B$13:$C$34,2,FALSE),"ý","þ"),IF(VLOOKUP(H113,Geral!$B$13:$D$34,3,FALSE)="&gt;=",IF(YEAR(NOW())-YEAR(E113)&lt;VLOOKUP(H113,Geral!$B$13:$C$34,2,FALSE),"ý","þ"))))</f>
        <v/>
      </c>
      <c r="J113" s="203" t="s">
        <v>92</v>
      </c>
      <c r="K113" s="82">
        <f ca="1">SUM(IF(J113="Sim",IF(H113="",0,IF(OR(H113 = Geral!$A$43,H113 = Geral!$A$44),Geral!$H$13,IF(YEAR(NOW())-YEAR(E113) &lt; 19,Geral!$I$17,Geral!$H$17))),0),IF(H113="",0,IF(OR(H113 = Geral!$A$43,H113 = Geral!$A$44),Geral!$H$13,IF(YEAR(NOW())-YEAR(E113) &lt; 18,Geral!$I$13,Geral!$H$13))))</f>
        <v>0</v>
      </c>
      <c r="L113" s="207"/>
      <c r="M113" s="208"/>
      <c r="N113" s="209"/>
      <c r="O113" s="83" t="str">
        <f>G113</f>
        <v/>
      </c>
      <c r="P113" s="84">
        <f>D114</f>
        <v>0</v>
      </c>
      <c r="Q113" s="85">
        <f t="shared" si="0"/>
        <v>0</v>
      </c>
      <c r="R113" s="85"/>
      <c r="S113" s="86" t="str">
        <f t="shared" ref="S113:T113" si="150">E113</f>
        <v/>
      </c>
      <c r="T113" s="85" t="str">
        <f t="shared" si="150"/>
        <v/>
      </c>
      <c r="U113" s="87">
        <f ca="1">A113</f>
        <v>0</v>
      </c>
      <c r="V113" s="88" t="str">
        <f>C113</f>
        <v/>
      </c>
      <c r="W113" s="10"/>
      <c r="X113" s="5"/>
      <c r="Y113" s="5"/>
      <c r="Z113" s="5"/>
    </row>
    <row r="114" spans="1:26" ht="19.5" customHeight="1">
      <c r="A114" s="205"/>
      <c r="B114" s="193"/>
      <c r="C114" s="196"/>
      <c r="D114" s="89"/>
      <c r="E114" s="199"/>
      <c r="F114" s="193"/>
      <c r="G114" s="193"/>
      <c r="H114" s="90"/>
      <c r="I114" s="91" t="str">
        <f ca="1">IF(H114="","",IF(VLOOKUP(H114,Geral!$B$35:$D$56,3,FALSE)="&lt;=",IF(YEAR(NOW())-YEAR(E113)&gt;VLOOKUP(H114,Geral!$B$35:$C$56,2,FALSE),"ý","þ"),IF(VLOOKUP(H114,Geral!$B$35:$D$56,3,FALSE)="&gt;=",IF(YEAR(NOW())-YEAR(E113)&lt;VLOOKUP(H114,Geral!$B$35:$C$56,2,FALSE),"ý","þ"))))</f>
        <v/>
      </c>
      <c r="J114" s="193"/>
      <c r="K114" s="92">
        <f ca="1">IF(H114="",0,IF(OR(H114 = Geral!$A$43,H114 = Geral!$A$44),Geral!$H$15,IF(YEAR(NOW())-YEAR(E113) &lt; 19,Geral!$I$15,Geral!$H$15)))</f>
        <v>0</v>
      </c>
      <c r="L114" s="89"/>
      <c r="M114" s="91" t="str">
        <f ca="1">IF(L114="","",IF(VLOOKUP($H114,Geral!$B$35:$D$56,3,FALSE)="&lt;=",IF(YEAR(NOW())-YEAR(VLOOKUP(L114,Atletas!$B$2:$D$98,3,FALSE))&gt;VLOOKUP($H114,Geral!$B$35:$C$56,2,FALSE),"ý","þ"),IF(VLOOKUP($H114,Geral!$B$35:$D$56,3,FALSE)="&gt;=",IF(YEAR(NOW())-YEAR(VLOOKUP(L114,Atletas!$B$2:$D$98,3,FALSE))&lt;VLOOKUP($H114,Geral!$B$35:$C$56,2,FALSE),"ý","þ"))))</f>
        <v/>
      </c>
      <c r="N114" s="93" t="str">
        <f>IF($L114="","",IF(IFERROR(VLOOKUP($L114,Atletas!$B$2:$F$98,2,FALSE),"") ="","Cadastro não encontrado. Digite os dados.",VLOOKUP($L114,Atletas!$B$2:$F$98,2,FALSE)))</f>
        <v/>
      </c>
      <c r="O114" s="94" t="str">
        <f>G113</f>
        <v/>
      </c>
      <c r="P114" s="95">
        <f>D114</f>
        <v>0</v>
      </c>
      <c r="Q114" s="96">
        <f t="shared" si="0"/>
        <v>0</v>
      </c>
      <c r="R114" s="95">
        <f t="shared" ref="R114:R115" si="151">L114</f>
        <v>0</v>
      </c>
      <c r="S114" s="97" t="str">
        <f t="shared" ref="S114:T114" si="152">E113</f>
        <v/>
      </c>
      <c r="T114" s="96" t="str">
        <f t="shared" si="152"/>
        <v/>
      </c>
      <c r="U114" s="110">
        <f ca="1">A113</f>
        <v>0</v>
      </c>
      <c r="V114" s="98" t="str">
        <f>C113</f>
        <v/>
      </c>
      <c r="W114" s="10"/>
      <c r="X114" s="5"/>
      <c r="Y114" s="5"/>
      <c r="Z114" s="5"/>
    </row>
    <row r="115" spans="1:26" ht="19.5" customHeight="1">
      <c r="A115" s="206"/>
      <c r="B115" s="194"/>
      <c r="C115" s="197"/>
      <c r="D115" s="99"/>
      <c r="E115" s="200"/>
      <c r="F115" s="194"/>
      <c r="G115" s="194"/>
      <c r="H115" s="100"/>
      <c r="I115" s="101" t="str">
        <f ca="1">IF(H115="","",IF(VLOOKUP(H115,Geral!$B$57:$D$67,3,FALSE)="&lt;=",IF(YEAR(NOW())-YEAR(E113)&gt;VLOOKUP(H115,Geral!$B$57:$C$67,2,FALSE),"ý","þ"),IF(VLOOKUP(H115,Geral!$B$57:$D$67,3,FALSE)="&gt;=",IF(YEAR(NOW())-YEAR(E113)&lt;VLOOKUP(H115,Geral!$B$57:$C$67,2,FALSE),"ý","þ"))))</f>
        <v/>
      </c>
      <c r="J115" s="194"/>
      <c r="K115" s="102">
        <f ca="1">IF(H115="",0,IF(OR(H115 = Geral!$A$43,H115 = Geral!$A$44),Geral!$H$15,IF(YEAR(NOW())-YEAR(E113) &lt; 19,Geral!$I$15,Geral!$H$15)))</f>
        <v>0</v>
      </c>
      <c r="L115" s="89"/>
      <c r="M115" s="91" t="str">
        <f ca="1">IF(L115="","",IF(VLOOKUP($H115,Geral!$B$57:$D$67,3,FALSE)="&lt;=",IF(YEAR(NOW())-YEAR(VLOOKUP(L115,Atletas!$B$2:$D$98,3,FALSE))&gt;VLOOKUP($H115,Geral!$B$57:$C$67,2,FALSE),"ý","þ"),IF(VLOOKUP($H115,Geral!$B$57:$D$67,3,FALSE)="&gt;=",IF(YEAR(NOW())-YEAR(VLOOKUP(L115,Atletas!$B$2:$D$98,3,FALSE))&lt;VLOOKUP($H115,Geral!$B$57:$C$67,2,FALSE),"ý","þ"))))</f>
        <v/>
      </c>
      <c r="N115" s="103" t="str">
        <f>IF($L115="","",IF(IFERROR(VLOOKUP($L115,Atletas!$B$2:$F$98,2,FALSE),"") ="","Cadastro não encontrado. Digite os dados.",VLOOKUP($L115,Atletas!$B$2:$F$98,2,FALSE)))</f>
        <v/>
      </c>
      <c r="O115" s="104" t="str">
        <f>G113</f>
        <v/>
      </c>
      <c r="P115" s="105">
        <f>D114</f>
        <v>0</v>
      </c>
      <c r="Q115" s="106">
        <f t="shared" si="0"/>
        <v>0</v>
      </c>
      <c r="R115" s="105">
        <f t="shared" si="151"/>
        <v>0</v>
      </c>
      <c r="S115" s="107" t="str">
        <f t="shared" ref="S115:T115" si="153">E113</f>
        <v/>
      </c>
      <c r="T115" s="106" t="str">
        <f t="shared" si="153"/>
        <v/>
      </c>
      <c r="U115" s="112">
        <f ca="1">A113</f>
        <v>0</v>
      </c>
      <c r="V115" s="108" t="str">
        <f>C113</f>
        <v/>
      </c>
      <c r="W115" s="10"/>
      <c r="X115" s="5"/>
      <c r="Y115" s="5"/>
      <c r="Z115" s="5"/>
    </row>
    <row r="116" spans="1:26" ht="19.5" customHeight="1">
      <c r="A116" s="204">
        <f ca="1">SUM(K116:K118)</f>
        <v>0</v>
      </c>
      <c r="B116" s="192">
        <v>39</v>
      </c>
      <c r="C116" s="195" t="str">
        <f>IF($D117="","",IF(IFERROR(VLOOKUP($D117,Atletas!$B$2:$F$98,5,FALSE),"") ="","CLUBE",VLOOKUP($D117,Atletas!$B$2:$F$98,5,FALSE)))</f>
        <v/>
      </c>
      <c r="D116" s="79"/>
      <c r="E116" s="198" t="str">
        <f>IF($D117="","",IF(IFERROR(VLOOKUP($D117,Atletas!$B$2:$F$98,3,FALSE),"") ="","DD/MM/AAAA",VLOOKUP($D117,Atletas!$B$2:$F$98,3,FALSE)))</f>
        <v/>
      </c>
      <c r="F116" s="201" t="str">
        <f>IF($D117="","",IF(IFERROR(VLOOKUP($D117,Atletas!$B$2:$F$98,4,FALSE),"") ="","Gênero",VLOOKUP($D117,Atletas!$B$2:$F$98,4,FALSE)))</f>
        <v/>
      </c>
      <c r="G116" s="202" t="str">
        <f>IF($D117="","",IF(IFERROR(VLOOKUP($D117,Atletas!$B$2:$F$98,2,FALSE),"") ="","Cadastro não encontrado. Digite os dados.",VLOOKUP($D117,Atletas!$B$2:$F$98,2,FALSE)))</f>
        <v/>
      </c>
      <c r="H116" s="80"/>
      <c r="I116" s="81" t="str">
        <f ca="1">IF(H116="","",IF(VLOOKUP(H116,Geral!$B$13:$D$34,3,FALSE)="&lt;=",IF(YEAR(NOW())-YEAR(E116)&gt;VLOOKUP(H116,Geral!$B$13:$C$34,2,FALSE),"ý","þ"),IF(VLOOKUP(H116,Geral!$B$13:$D$34,3,FALSE)="&gt;=",IF(YEAR(NOW())-YEAR(E116)&lt;VLOOKUP(H116,Geral!$B$13:$C$34,2,FALSE),"ý","þ"))))</f>
        <v/>
      </c>
      <c r="J116" s="203" t="s">
        <v>92</v>
      </c>
      <c r="K116" s="82">
        <f ca="1">SUM(IF(J116="Sim",IF(H116="",0,IF(OR(H116 = Geral!$A$43,H116 = Geral!$A$44),Geral!$H$13,IF(YEAR(NOW())-YEAR(E116) &lt; 19,Geral!$I$17,Geral!$H$17))),0),IF(H116="",0,IF(OR(H116 = Geral!$A$43,H116 = Geral!$A$44),Geral!$H$13,IF(YEAR(NOW())-YEAR(E116) &lt; 18,Geral!$I$13,Geral!$H$13))))</f>
        <v>0</v>
      </c>
      <c r="L116" s="207"/>
      <c r="M116" s="208"/>
      <c r="N116" s="209"/>
      <c r="O116" s="83" t="str">
        <f>G116</f>
        <v/>
      </c>
      <c r="P116" s="84">
        <f>D117</f>
        <v>0</v>
      </c>
      <c r="Q116" s="85">
        <f t="shared" si="0"/>
        <v>0</v>
      </c>
      <c r="R116" s="85"/>
      <c r="S116" s="86" t="str">
        <f t="shared" ref="S116:T116" si="154">E116</f>
        <v/>
      </c>
      <c r="T116" s="85" t="str">
        <f t="shared" si="154"/>
        <v/>
      </c>
      <c r="U116" s="87">
        <f ca="1">A116</f>
        <v>0</v>
      </c>
      <c r="V116" s="88" t="str">
        <f>C116</f>
        <v/>
      </c>
      <c r="W116" s="10"/>
      <c r="X116" s="5"/>
      <c r="Y116" s="5"/>
      <c r="Z116" s="5"/>
    </row>
    <row r="117" spans="1:26" ht="19.5" customHeight="1">
      <c r="A117" s="205"/>
      <c r="B117" s="193"/>
      <c r="C117" s="196"/>
      <c r="D117" s="89"/>
      <c r="E117" s="199"/>
      <c r="F117" s="193"/>
      <c r="G117" s="193"/>
      <c r="H117" s="90"/>
      <c r="I117" s="91" t="str">
        <f ca="1">IF(H117="","",IF(VLOOKUP(H117,Geral!$B$35:$D$56,3,FALSE)="&lt;=",IF(YEAR(NOW())-YEAR(E116)&gt;VLOOKUP(H117,Geral!$B$35:$C$56,2,FALSE),"ý","þ"),IF(VLOOKUP(H117,Geral!$B$35:$D$56,3,FALSE)="&gt;=",IF(YEAR(NOW())-YEAR(E116)&lt;VLOOKUP(H117,Geral!$B$35:$C$56,2,FALSE),"ý","þ"))))</f>
        <v/>
      </c>
      <c r="J117" s="193"/>
      <c r="K117" s="92">
        <f ca="1">IF(H117="",0,IF(OR(H117 = Geral!$A$43,H117 = Geral!$A$44),Geral!$H$15,IF(YEAR(NOW())-YEAR(E116) &lt; 19,Geral!$I$15,Geral!$H$15)))</f>
        <v>0</v>
      </c>
      <c r="L117" s="89"/>
      <c r="M117" s="91" t="str">
        <f ca="1">IF(L117="","",IF(VLOOKUP($H117,Geral!$B$36:$D$56,3,FALSE)="&lt;=",IF(YEAR(NOW())-YEAR(VLOOKUP(L117,Atletas!$B$2:$D$98,3,FALSE))&gt;VLOOKUP($H117,Geral!$B$36:$C$56,2,FALSE),"ý","þ"),IF(VLOOKUP($H117,Geral!$B$36:$D$56,3,FALSE)="&gt;=",IF(YEAR(NOW())-YEAR(VLOOKUP(L117,Atletas!$B$2:$D$98,3,FALSE))&lt;VLOOKUP($H117,Geral!$B$36:$C$56,2,FALSE),"ý","þ"))))</f>
        <v/>
      </c>
      <c r="N117" s="93" t="str">
        <f>IF($L117="","",IF(IFERROR(VLOOKUP($L117,Atletas!$B$2:$F$98,2,FALSE),"") ="","Cadastro não encontrado. Digite os dados.",VLOOKUP($L117,Atletas!$B$2:$F$98,2,FALSE)))</f>
        <v/>
      </c>
      <c r="O117" s="94" t="str">
        <f>G116</f>
        <v/>
      </c>
      <c r="P117" s="95">
        <f>D117</f>
        <v>0</v>
      </c>
      <c r="Q117" s="96">
        <f t="shared" si="0"/>
        <v>0</v>
      </c>
      <c r="R117" s="95">
        <f t="shared" ref="R117:R118" si="155">L117</f>
        <v>0</v>
      </c>
      <c r="S117" s="97" t="str">
        <f t="shared" ref="S117:T117" si="156">E116</f>
        <v/>
      </c>
      <c r="T117" s="96" t="str">
        <f t="shared" si="156"/>
        <v/>
      </c>
      <c r="U117" s="110">
        <f ca="1">A116</f>
        <v>0</v>
      </c>
      <c r="V117" s="98" t="str">
        <f>C116</f>
        <v/>
      </c>
      <c r="W117" s="10"/>
      <c r="X117" s="5"/>
      <c r="Y117" s="5"/>
      <c r="Z117" s="5"/>
    </row>
    <row r="118" spans="1:26" ht="19.5" customHeight="1">
      <c r="A118" s="206"/>
      <c r="B118" s="194"/>
      <c r="C118" s="197"/>
      <c r="D118" s="99"/>
      <c r="E118" s="200"/>
      <c r="F118" s="194"/>
      <c r="G118" s="194"/>
      <c r="H118" s="100"/>
      <c r="I118" s="101" t="str">
        <f ca="1">IF(H118="","",IF(VLOOKUP(H118,Geral!$B$57:$D$67,3,FALSE)="&lt;=",IF(YEAR(NOW())-YEAR(E116)&gt;VLOOKUP(H118,Geral!$B$57:$C$67,2,FALSE),"ý","þ"),IF(VLOOKUP(H118,Geral!$B$57:$D$67,3,FALSE)="&gt;=",IF(YEAR(NOW())-YEAR(E116)&lt;VLOOKUP(H118,Geral!$B$57:$C$67,2,FALSE),"ý","þ"))))</f>
        <v/>
      </c>
      <c r="J118" s="194"/>
      <c r="K118" s="102">
        <f ca="1">IF(H118="",0,IF(OR(H118 = Geral!$A$43,H118 = Geral!$A$44),Geral!$H$15,IF(YEAR(NOW())-YEAR(E116) &lt; 19,Geral!$I$15,Geral!$H$15)))</f>
        <v>0</v>
      </c>
      <c r="L118" s="89"/>
      <c r="M118" s="91" t="str">
        <f ca="1">IF(L118="","",IF(VLOOKUP($H118,Geral!$B$58:$D$67,3,FALSE)="&lt;=",IF(YEAR(NOW())-YEAR(VLOOKUP(L118,Atletas!$B$2:$D$98,3,FALSE))&gt;VLOOKUP($H118,Geral!$B$58:$C$67,2,FALSE),"ý","þ"),IF(VLOOKUP($H118,Geral!$B$58:$D$67,3,FALSE)="&gt;=",IF(YEAR(NOW())-YEAR(VLOOKUP(L118,Atletas!$B$2:$D$98,3,FALSE))&lt;VLOOKUP($H118,Geral!$B$58:$C$67,2,FALSE),"ý","þ"))))</f>
        <v/>
      </c>
      <c r="N118" s="103" t="str">
        <f>IF($L118="","",IF(IFERROR(VLOOKUP($L118,Atletas!$B$2:$F$98,2,FALSE),"") ="","Cadastro não encontrado. Digite os dados.",VLOOKUP($L118,Atletas!$B$2:$F$98,2,FALSE)))</f>
        <v/>
      </c>
      <c r="O118" s="104" t="str">
        <f>G116</f>
        <v/>
      </c>
      <c r="P118" s="105">
        <f>D117</f>
        <v>0</v>
      </c>
      <c r="Q118" s="106">
        <f t="shared" si="0"/>
        <v>0</v>
      </c>
      <c r="R118" s="105">
        <f t="shared" si="155"/>
        <v>0</v>
      </c>
      <c r="S118" s="107" t="str">
        <f t="shared" ref="S118:T118" si="157">E116</f>
        <v/>
      </c>
      <c r="T118" s="106" t="str">
        <f t="shared" si="157"/>
        <v/>
      </c>
      <c r="U118" s="112">
        <f ca="1">A116</f>
        <v>0</v>
      </c>
      <c r="V118" s="108" t="str">
        <f>C116</f>
        <v/>
      </c>
      <c r="W118" s="10"/>
      <c r="X118" s="5"/>
      <c r="Y118" s="5"/>
      <c r="Z118" s="5"/>
    </row>
    <row r="119" spans="1:26" ht="19.5" customHeight="1">
      <c r="A119" s="204">
        <f ca="1">SUM(K119:K121)</f>
        <v>0</v>
      </c>
      <c r="B119" s="192">
        <v>40</v>
      </c>
      <c r="C119" s="195" t="str">
        <f>IF($D120="","",IF(IFERROR(VLOOKUP($D120,Atletas!$B$2:$F$98,5,FALSE),"") ="","CLUBE",VLOOKUP($D120,Atletas!$B$2:$F$98,5,FALSE)))</f>
        <v/>
      </c>
      <c r="D119" s="79"/>
      <c r="E119" s="198" t="str">
        <f>IF($D120="","",IF(IFERROR(VLOOKUP($D120,Atletas!$B$2:$F$98,3,FALSE),"") ="","DD/MM/AAAA",VLOOKUP($D120,Atletas!$B$2:$F$98,3,FALSE)))</f>
        <v/>
      </c>
      <c r="F119" s="201" t="str">
        <f>IF($D120="","",IF(IFERROR(VLOOKUP($D120,Atletas!$B$2:$F$98,4,FALSE),"") ="","Gênero",VLOOKUP($D120,Atletas!$B$2:$F$98,4,FALSE)))</f>
        <v/>
      </c>
      <c r="G119" s="202" t="str">
        <f>IF($D120="","",IF(IFERROR(VLOOKUP($D120,Atletas!$B$2:$F$98,2,FALSE),"") ="","Cadastro não encontrado. Digite os dados.",VLOOKUP($D120,Atletas!$B$2:$F$98,2,FALSE)))</f>
        <v/>
      </c>
      <c r="H119" s="80"/>
      <c r="I119" s="81" t="str">
        <f ca="1">IF(H119="","",IF(VLOOKUP(H119,Geral!$B$13:$D$34,3,FALSE)="&lt;=",IF(YEAR(NOW())-YEAR(E119)&gt;VLOOKUP(H119,Geral!$B$13:$C$34,2,FALSE),"ý","þ"),IF(VLOOKUP(H119,Geral!$B$13:$D$34,3,FALSE)="&gt;=",IF(YEAR(NOW())-YEAR(E119)&lt;VLOOKUP(H119,Geral!$B$13:$C$34,2,FALSE),"ý","þ"))))</f>
        <v/>
      </c>
      <c r="J119" s="203" t="s">
        <v>92</v>
      </c>
      <c r="K119" s="82">
        <f ca="1">SUM(IF(J119="Sim",IF(H119="",0,IF(OR(H119 = Geral!$A$43,H119 = Geral!$A$44),Geral!$H$13,IF(YEAR(NOW())-YEAR(E119) &lt; 19,Geral!$I$17,Geral!$H$17))),0),IF(H119="",0,IF(OR(H119 = Geral!$A$43,H119 = Geral!$A$44),Geral!$H$13,IF(YEAR(NOW())-YEAR(E119) &lt; 18,Geral!$I$13,Geral!$H$13))))</f>
        <v>0</v>
      </c>
      <c r="L119" s="207"/>
      <c r="M119" s="208"/>
      <c r="N119" s="209"/>
      <c r="O119" s="83" t="str">
        <f>G119</f>
        <v/>
      </c>
      <c r="P119" s="84">
        <f>D120</f>
        <v>0</v>
      </c>
      <c r="Q119" s="85">
        <f t="shared" si="0"/>
        <v>0</v>
      </c>
      <c r="R119" s="85"/>
      <c r="S119" s="86" t="str">
        <f t="shared" ref="S119:T119" si="158">E119</f>
        <v/>
      </c>
      <c r="T119" s="85" t="str">
        <f t="shared" si="158"/>
        <v/>
      </c>
      <c r="U119" s="87">
        <f ca="1">A119</f>
        <v>0</v>
      </c>
      <c r="V119" s="88" t="str">
        <f>C119</f>
        <v/>
      </c>
      <c r="W119" s="10"/>
      <c r="X119" s="5"/>
      <c r="Y119" s="5"/>
      <c r="Z119" s="5"/>
    </row>
    <row r="120" spans="1:26" ht="19.5" customHeight="1">
      <c r="A120" s="205"/>
      <c r="B120" s="193"/>
      <c r="C120" s="196"/>
      <c r="D120" s="89"/>
      <c r="E120" s="199"/>
      <c r="F120" s="193"/>
      <c r="G120" s="193"/>
      <c r="H120" s="90"/>
      <c r="I120" s="91" t="str">
        <f ca="1">IF(H120="","",IF(VLOOKUP(H120,Geral!$B$35:$D$56,3,FALSE)="&lt;=",IF(YEAR(NOW())-YEAR(E119)&gt;VLOOKUP(H120,Geral!$B$35:$C$56,2,FALSE),"ý","þ"),IF(VLOOKUP(H120,Geral!$B$35:$D$56,3,FALSE)="&gt;=",IF(YEAR(NOW())-YEAR(E119)&lt;VLOOKUP(H120,Geral!$B$35:$C$56,2,FALSE),"ý","þ"))))</f>
        <v/>
      </c>
      <c r="J120" s="193"/>
      <c r="K120" s="92">
        <f ca="1">IF(H120="",0,IF(OR(H120 = Geral!$A$43,H120 = Geral!$A$44),Geral!$H$15,IF(YEAR(NOW())-YEAR(E119) &lt; 19,Geral!$I$15,Geral!$H$15)))</f>
        <v>0</v>
      </c>
      <c r="L120" s="89"/>
      <c r="M120" s="91" t="str">
        <f ca="1">IF(L120="","",IF(VLOOKUP($H120,Geral!$B$36:$D$56,3,FALSE)="&lt;=",IF(YEAR(NOW())-YEAR(VLOOKUP(L120,Atletas!$B$2:$D$98,3,FALSE))&gt;VLOOKUP($H120,Geral!$B$36:$C$56,2,FALSE),"ý","þ"),IF(VLOOKUP($H120,Geral!$B$36:$D$56,3,FALSE)="&gt;=",IF(YEAR(NOW())-YEAR(VLOOKUP(L120,Atletas!$B$2:$D$98,3,FALSE))&lt;VLOOKUP($H120,Geral!$B$36:$C$56,2,FALSE),"ý","þ"))))</f>
        <v/>
      </c>
      <c r="N120" s="93" t="str">
        <f>IF($L120="","",IF(IFERROR(VLOOKUP($L120,Atletas!$B$2:$F$98,2,FALSE),"") ="","Cadastro não encontrado. Digite os dados.",VLOOKUP($L120,Atletas!$B$2:$F$98,2,FALSE)))</f>
        <v/>
      </c>
      <c r="O120" s="94" t="str">
        <f>G119</f>
        <v/>
      </c>
      <c r="P120" s="95">
        <f>D120</f>
        <v>0</v>
      </c>
      <c r="Q120" s="96">
        <f t="shared" si="0"/>
        <v>0</v>
      </c>
      <c r="R120" s="95">
        <f t="shared" ref="R120:R121" si="159">L120</f>
        <v>0</v>
      </c>
      <c r="S120" s="97" t="str">
        <f t="shared" ref="S120:T120" si="160">E119</f>
        <v/>
      </c>
      <c r="T120" s="96" t="str">
        <f t="shared" si="160"/>
        <v/>
      </c>
      <c r="U120" s="110">
        <f ca="1">A119</f>
        <v>0</v>
      </c>
      <c r="V120" s="98" t="str">
        <f>C119</f>
        <v/>
      </c>
      <c r="W120" s="10"/>
      <c r="X120" s="5"/>
      <c r="Y120" s="5"/>
      <c r="Z120" s="5"/>
    </row>
    <row r="121" spans="1:26" ht="19.5" customHeight="1">
      <c r="A121" s="206"/>
      <c r="B121" s="194"/>
      <c r="C121" s="197"/>
      <c r="D121" s="99"/>
      <c r="E121" s="200"/>
      <c r="F121" s="194"/>
      <c r="G121" s="194"/>
      <c r="H121" s="100"/>
      <c r="I121" s="101" t="str">
        <f ca="1">IF(H121="","",IF(VLOOKUP(H121,Geral!$B$57:$D$67,3,FALSE)="&lt;=",IF(YEAR(NOW())-YEAR(E119)&gt;VLOOKUP(H121,Geral!$B$57:$C$67,2,FALSE),"ý","þ"),IF(VLOOKUP(H121,Geral!$B$57:$D$67,3,FALSE)="&gt;=",IF(YEAR(NOW())-YEAR(E119)&lt;VLOOKUP(H121,Geral!$B$57:$C$67,2,FALSE),"ý","þ"))))</f>
        <v/>
      </c>
      <c r="J121" s="194"/>
      <c r="K121" s="102">
        <f ca="1">IF(H121="",0,IF(OR(H121 = Geral!$A$43,H121 = Geral!$A$44),Geral!$H$15,IF(YEAR(NOW())-YEAR(E119) &lt; 19,Geral!$I$15,Geral!$H$15)))</f>
        <v>0</v>
      </c>
      <c r="L121" s="89"/>
      <c r="M121" s="91" t="str">
        <f ca="1">IF(L121="","",IF(VLOOKUP($H121,Geral!$B$58:$D$67,3,FALSE)="&lt;=",IF(YEAR(NOW())-YEAR(VLOOKUP(L121,Atletas!$B$2:$D$98,3,FALSE))&gt;VLOOKUP($H121,Geral!$B$58:$C$67,2,FALSE),"ý","þ"),IF(VLOOKUP($H121,Geral!$B$58:$D$67,3,FALSE)="&gt;=",IF(YEAR(NOW())-YEAR(VLOOKUP(L121,Atletas!$B$2:$D$98,3,FALSE))&lt;VLOOKUP($H121,Geral!$B$58:$C$67,2,FALSE),"ý","þ"))))</f>
        <v/>
      </c>
      <c r="N121" s="103" t="str">
        <f>IF($L121="","",IF(IFERROR(VLOOKUP($L121,Atletas!$B$2:$F$98,2,FALSE),"") ="","Cadastro não encontrado. Digite os dados.",VLOOKUP($L121,Atletas!$B$2:$F$98,2,FALSE)))</f>
        <v/>
      </c>
      <c r="O121" s="104" t="str">
        <f>G119</f>
        <v/>
      </c>
      <c r="P121" s="105">
        <f>D120</f>
        <v>0</v>
      </c>
      <c r="Q121" s="106">
        <f t="shared" si="0"/>
        <v>0</v>
      </c>
      <c r="R121" s="105">
        <f t="shared" si="159"/>
        <v>0</v>
      </c>
      <c r="S121" s="107" t="str">
        <f t="shared" ref="S121:T121" si="161">E119</f>
        <v/>
      </c>
      <c r="T121" s="106" t="str">
        <f t="shared" si="161"/>
        <v/>
      </c>
      <c r="U121" s="112">
        <f ca="1">A119</f>
        <v>0</v>
      </c>
      <c r="V121" s="108" t="str">
        <f>C119</f>
        <v/>
      </c>
      <c r="W121" s="10"/>
      <c r="X121" s="5"/>
      <c r="Y121" s="5"/>
      <c r="Z121" s="5"/>
    </row>
    <row r="122" spans="1:26" ht="19.5" customHeight="1">
      <c r="A122" s="204">
        <f ca="1">SUM(K122:K124)</f>
        <v>0</v>
      </c>
      <c r="B122" s="192">
        <v>41</v>
      </c>
      <c r="C122" s="195" t="str">
        <f>IF($D123="","",IF(IFERROR(VLOOKUP($D123,Atletas!$B$2:$F$98,5,FALSE),"") ="","CLUBE",VLOOKUP($D123,Atletas!$B$2:$F$98,5,FALSE)))</f>
        <v/>
      </c>
      <c r="D122" s="79"/>
      <c r="E122" s="198" t="str">
        <f>IF($D123="","",IF(IFERROR(VLOOKUP($D123,Atletas!$B$2:$F$98,3,FALSE),"") ="","DD/MM/AAAA",VLOOKUP($D123,Atletas!$B$2:$F$98,3,FALSE)))</f>
        <v/>
      </c>
      <c r="F122" s="201" t="str">
        <f>IF($D123="","",IF(IFERROR(VLOOKUP($D123,Atletas!$B$2:$F$98,4,FALSE),"") ="","Gênero",VLOOKUP($D123,Atletas!$B$2:$F$98,4,FALSE)))</f>
        <v/>
      </c>
      <c r="G122" s="202" t="str">
        <f>IF($D123="","",IF(IFERROR(VLOOKUP($D123,Atletas!$B$2:$F$98,2,FALSE),"") ="","Cadastro não encontrado. Digite os dados.",VLOOKUP($D123,Atletas!$B$2:$F$98,2,FALSE)))</f>
        <v/>
      </c>
      <c r="H122" s="80"/>
      <c r="I122" s="81" t="str">
        <f ca="1">IF(H122="","",IF(VLOOKUP(H122,Geral!$B$13:$D$34,3,FALSE)="&lt;=",IF(YEAR(NOW())-YEAR(E122)&gt;VLOOKUP(H122,Geral!$B$13:$C$34,2,FALSE),"ý","þ"),IF(VLOOKUP(H122,Geral!$B$13:$D$34,3,FALSE)="&gt;=",IF(YEAR(NOW())-YEAR(E122)&lt;VLOOKUP(H122,Geral!$B$13:$C$34,2,FALSE),"ý","þ"))))</f>
        <v/>
      </c>
      <c r="J122" s="203" t="s">
        <v>92</v>
      </c>
      <c r="K122" s="82">
        <f ca="1">SUM(IF(J122="Sim",IF(H122="",0,IF(OR(H122 = Geral!$A$43,H122 = Geral!$A$44),Geral!$H$13,IF(YEAR(NOW())-YEAR(E122) &lt; 19,Geral!$I$17,Geral!$H$17))),0),IF(H122="",0,IF(OR(H122 = Geral!$A$43,H122 = Geral!$A$44),Geral!$H$13,IF(YEAR(NOW())-YEAR(E122) &lt; 18,Geral!$I$13,Geral!$H$13))))</f>
        <v>0</v>
      </c>
      <c r="L122" s="207"/>
      <c r="M122" s="208"/>
      <c r="N122" s="209"/>
      <c r="O122" s="83" t="str">
        <f>G122</f>
        <v/>
      </c>
      <c r="P122" s="84">
        <f>D123</f>
        <v>0</v>
      </c>
      <c r="Q122" s="85">
        <f t="shared" si="0"/>
        <v>0</v>
      </c>
      <c r="R122" s="85"/>
      <c r="S122" s="86" t="str">
        <f t="shared" ref="S122:T122" si="162">E122</f>
        <v/>
      </c>
      <c r="T122" s="85" t="str">
        <f t="shared" si="162"/>
        <v/>
      </c>
      <c r="U122" s="87">
        <f ca="1">A122</f>
        <v>0</v>
      </c>
      <c r="V122" s="88" t="str">
        <f>C122</f>
        <v/>
      </c>
      <c r="W122" s="10"/>
      <c r="X122" s="5"/>
      <c r="Y122" s="5"/>
      <c r="Z122" s="5"/>
    </row>
    <row r="123" spans="1:26" ht="19.5" customHeight="1">
      <c r="A123" s="205"/>
      <c r="B123" s="193"/>
      <c r="C123" s="196"/>
      <c r="D123" s="89"/>
      <c r="E123" s="199"/>
      <c r="F123" s="193"/>
      <c r="G123" s="193"/>
      <c r="H123" s="90"/>
      <c r="I123" s="91" t="str">
        <f ca="1">IF(H123="","",IF(VLOOKUP(H123,Geral!$B$35:$D$56,3,FALSE)="&lt;=",IF(YEAR(NOW())-YEAR(E122)&gt;VLOOKUP(H123,Geral!$B$35:$C$56,2,FALSE),"ý","þ"),IF(VLOOKUP(H123,Geral!$B$35:$D$56,3,FALSE)="&gt;=",IF(YEAR(NOW())-YEAR(E122)&lt;VLOOKUP(H123,Geral!$B$35:$C$56,2,FALSE),"ý","þ"))))</f>
        <v/>
      </c>
      <c r="J123" s="193"/>
      <c r="K123" s="92">
        <f ca="1">IF(H123="",0,IF(OR(H123 = Geral!$A$43,H123 = Geral!$A$44),Geral!$H$15,IF(YEAR(NOW())-YEAR(E122) &lt; 19,Geral!$I$15,Geral!$H$15)))</f>
        <v>0</v>
      </c>
      <c r="L123" s="89"/>
      <c r="M123" s="91" t="str">
        <f ca="1">IF(L123="","",IF(VLOOKUP($H123,Geral!$B$36:$D$56,3,FALSE)="&lt;=",IF(YEAR(NOW())-YEAR(VLOOKUP(L123,Atletas!$B$2:$D$98,3,FALSE))&gt;VLOOKUP($H123,Geral!$B$36:$C$56,2,FALSE),"ý","þ"),IF(VLOOKUP($H123,Geral!$B$36:$D$56,3,FALSE)="&gt;=",IF(YEAR(NOW())-YEAR(VLOOKUP(L123,Atletas!$B$2:$D$98,3,FALSE))&lt;VLOOKUP($H123,Geral!$B$36:$C$56,2,FALSE),"ý","þ"))))</f>
        <v/>
      </c>
      <c r="N123" s="93" t="str">
        <f>IF($L123="","",IF(IFERROR(VLOOKUP($L123,Atletas!$B$2:$F$98,2,FALSE),"") ="","Cadastro não encontrado. Digite os dados.",VLOOKUP($L123,Atletas!$B$2:$F$98,2,FALSE)))</f>
        <v/>
      </c>
      <c r="O123" s="94" t="str">
        <f>G122</f>
        <v/>
      </c>
      <c r="P123" s="95">
        <f>D123</f>
        <v>0</v>
      </c>
      <c r="Q123" s="96">
        <f t="shared" si="0"/>
        <v>0</v>
      </c>
      <c r="R123" s="95">
        <f t="shared" ref="R123:R124" si="163">L123</f>
        <v>0</v>
      </c>
      <c r="S123" s="97" t="str">
        <f t="shared" ref="S123:T123" si="164">E122</f>
        <v/>
      </c>
      <c r="T123" s="96" t="str">
        <f t="shared" si="164"/>
        <v/>
      </c>
      <c r="U123" s="110">
        <f ca="1">A122</f>
        <v>0</v>
      </c>
      <c r="V123" s="98" t="str">
        <f>C122</f>
        <v/>
      </c>
      <c r="W123" s="10"/>
      <c r="X123" s="5"/>
      <c r="Y123" s="5"/>
      <c r="Z123" s="5"/>
    </row>
    <row r="124" spans="1:26" ht="19.5" customHeight="1">
      <c r="A124" s="206"/>
      <c r="B124" s="194"/>
      <c r="C124" s="197"/>
      <c r="D124" s="99"/>
      <c r="E124" s="200"/>
      <c r="F124" s="194"/>
      <c r="G124" s="194"/>
      <c r="H124" s="100"/>
      <c r="I124" s="101" t="str">
        <f ca="1">IF(H124="","",IF(VLOOKUP(H124,Geral!$B$57:$D$67,3,FALSE)="&lt;=",IF(YEAR(NOW())-YEAR(E122)&gt;VLOOKUP(H124,Geral!$B$57:$C$67,2,FALSE),"ý","þ"),IF(VLOOKUP(H124,Geral!$B$57:$D$67,3,FALSE)="&gt;=",IF(YEAR(NOW())-YEAR(E122)&lt;VLOOKUP(H124,Geral!$B$57:$C$67,2,FALSE),"ý","þ"))))</f>
        <v/>
      </c>
      <c r="J124" s="194"/>
      <c r="K124" s="102">
        <f ca="1">IF(H124="",0,IF(OR(H124 = Geral!$A$43,H124 = Geral!$A$44),Geral!$H$15,IF(YEAR(NOW())-YEAR(E122) &lt; 19,Geral!$I$15,Geral!$H$15)))</f>
        <v>0</v>
      </c>
      <c r="L124" s="89"/>
      <c r="M124" s="91" t="str">
        <f ca="1">IF(L124="","",IF(VLOOKUP($H124,Geral!$B$58:$D$67,3,FALSE)="&lt;=",IF(YEAR(NOW())-YEAR(VLOOKUP(L124,Atletas!$B$2:$D$98,3,FALSE))&gt;VLOOKUP($H124,Geral!$B$58:$C$67,2,FALSE),"ý","þ"),IF(VLOOKUP($H124,Geral!$B$58:$D$67,3,FALSE)="&gt;=",IF(YEAR(NOW())-YEAR(VLOOKUP(L124,Atletas!$B$2:$D$98,3,FALSE))&lt;VLOOKUP($H124,Geral!$B$58:$C$67,2,FALSE),"ý","þ"))))</f>
        <v/>
      </c>
      <c r="N124" s="103" t="str">
        <f>IF($L124="","",IF(IFERROR(VLOOKUP($L124,Atletas!$B$2:$F$98,2,FALSE),"") ="","Cadastro não encontrado. Digite os dados.",VLOOKUP($L124,Atletas!$B$2:$F$98,2,FALSE)))</f>
        <v/>
      </c>
      <c r="O124" s="104" t="str">
        <f>G122</f>
        <v/>
      </c>
      <c r="P124" s="105">
        <f>D123</f>
        <v>0</v>
      </c>
      <c r="Q124" s="106">
        <f t="shared" si="0"/>
        <v>0</v>
      </c>
      <c r="R124" s="105">
        <f t="shared" si="163"/>
        <v>0</v>
      </c>
      <c r="S124" s="107" t="str">
        <f t="shared" ref="S124:T124" si="165">E122</f>
        <v/>
      </c>
      <c r="T124" s="106" t="str">
        <f t="shared" si="165"/>
        <v/>
      </c>
      <c r="U124" s="112">
        <f ca="1">A122</f>
        <v>0</v>
      </c>
      <c r="V124" s="108" t="str">
        <f>C122</f>
        <v/>
      </c>
      <c r="W124" s="10"/>
      <c r="X124" s="5"/>
      <c r="Y124" s="5"/>
      <c r="Z124" s="5"/>
    </row>
    <row r="125" spans="1:26" ht="19.5" customHeight="1">
      <c r="A125" s="204">
        <f ca="1">SUM(K125:K127)</f>
        <v>0</v>
      </c>
      <c r="B125" s="192">
        <v>42</v>
      </c>
      <c r="C125" s="195" t="str">
        <f>IF($D126="","",IF(IFERROR(VLOOKUP($D126,Atletas!$B$2:$F$98,5,FALSE),"") ="","CLUBE",VLOOKUP($D126,Atletas!$B$2:$F$98,5,FALSE)))</f>
        <v/>
      </c>
      <c r="D125" s="79"/>
      <c r="E125" s="198" t="str">
        <f>IF($D126="","",IF(IFERROR(VLOOKUP($D126,Atletas!$B$2:$F$98,3,FALSE),"") ="","DD/MM/AAAA",VLOOKUP($D126,Atletas!$B$2:$F$98,3,FALSE)))</f>
        <v/>
      </c>
      <c r="F125" s="201" t="str">
        <f>IF($D126="","",IF(IFERROR(VLOOKUP($D126,Atletas!$B$2:$F$98,4,FALSE),"") ="","Gênero",VLOOKUP($D126,Atletas!$B$2:$F$98,4,FALSE)))</f>
        <v/>
      </c>
      <c r="G125" s="202" t="str">
        <f>IF($D126="","",IF(IFERROR(VLOOKUP($D126,Atletas!$B$2:$F$98,2,FALSE),"") ="","Cadastro não encontrado. Digite os dados.",VLOOKUP($D126,Atletas!$B$2:$F$98,2,FALSE)))</f>
        <v/>
      </c>
      <c r="H125" s="80"/>
      <c r="I125" s="81" t="str">
        <f ca="1">IF(H125="","",IF(VLOOKUP(H125,Geral!$B$13:$D$34,3,FALSE)="&lt;=",IF(YEAR(NOW())-YEAR(E125)&gt;VLOOKUP(H125,Geral!$B$13:$C$34,2,FALSE),"ý","þ"),IF(VLOOKUP(H125,Geral!$B$13:$D$34,3,FALSE)="&gt;=",IF(YEAR(NOW())-YEAR(E125)&lt;VLOOKUP(H125,Geral!$B$13:$C$34,2,FALSE),"ý","þ"))))</f>
        <v/>
      </c>
      <c r="J125" s="203" t="s">
        <v>92</v>
      </c>
      <c r="K125" s="82">
        <f ca="1">SUM(IF(J125="Sim",IF(H125="",0,IF(OR(H125 = Geral!$A$43,H125 = Geral!$A$44),Geral!$H$13,IF(YEAR(NOW())-YEAR(E125) &lt; 19,Geral!$I$17,Geral!$H$17))),0),IF(H125="",0,IF(OR(H125 = Geral!$A$43,H125 = Geral!$A$44),Geral!$H$13,IF(YEAR(NOW())-YEAR(E125) &lt; 18,Geral!$I$13,Geral!$H$13))))</f>
        <v>0</v>
      </c>
      <c r="L125" s="207"/>
      <c r="M125" s="208"/>
      <c r="N125" s="209"/>
      <c r="O125" s="83" t="str">
        <f>G125</f>
        <v/>
      </c>
      <c r="P125" s="84">
        <f>D126</f>
        <v>0</v>
      </c>
      <c r="Q125" s="85">
        <f t="shared" si="0"/>
        <v>0</v>
      </c>
      <c r="R125" s="85"/>
      <c r="S125" s="86" t="str">
        <f t="shared" ref="S125:T125" si="166">E125</f>
        <v/>
      </c>
      <c r="T125" s="85" t="str">
        <f t="shared" si="166"/>
        <v/>
      </c>
      <c r="U125" s="87">
        <f ca="1">A125</f>
        <v>0</v>
      </c>
      <c r="V125" s="88" t="str">
        <f>C125</f>
        <v/>
      </c>
      <c r="W125" s="10"/>
      <c r="X125" s="5"/>
      <c r="Y125" s="5"/>
      <c r="Z125" s="5"/>
    </row>
    <row r="126" spans="1:26" ht="19.5" customHeight="1">
      <c r="A126" s="205"/>
      <c r="B126" s="193"/>
      <c r="C126" s="196"/>
      <c r="D126" s="89"/>
      <c r="E126" s="199"/>
      <c r="F126" s="193"/>
      <c r="G126" s="193"/>
      <c r="H126" s="90"/>
      <c r="I126" s="91" t="str">
        <f ca="1">IF(H126="","",IF(VLOOKUP(H126,Geral!$B$35:$D$56,3,FALSE)="&lt;=",IF(YEAR(NOW())-YEAR(E125)&gt;VLOOKUP(H126,Geral!$B$35:$C$56,2,FALSE),"ý","þ"),IF(VLOOKUP(H126,Geral!$B$35:$D$56,3,FALSE)="&gt;=",IF(YEAR(NOW())-YEAR(E125)&lt;VLOOKUP(H126,Geral!$B$35:$C$56,2,FALSE),"ý","þ"))))</f>
        <v/>
      </c>
      <c r="J126" s="193"/>
      <c r="K126" s="92">
        <f ca="1">IF(H126="",0,IF(OR(H126 = Geral!$A$43,H126 = Geral!$A$44),Geral!$H$15,IF(YEAR(NOW())-YEAR(E125) &lt; 19,Geral!$I$15,Geral!$H$15)))</f>
        <v>0</v>
      </c>
      <c r="L126" s="89"/>
      <c r="M126" s="91" t="str">
        <f ca="1">IF(L126="","",IF(VLOOKUP($H126,Geral!$B$36:$D$56,3,FALSE)="&lt;=",IF(YEAR(NOW())-YEAR(VLOOKUP(L126,Atletas!$B$2:$D$98,3,FALSE))&gt;VLOOKUP($H126,Geral!$B$36:$C$56,2,FALSE),"ý","þ"),IF(VLOOKUP($H126,Geral!$B$36:$D$56,3,FALSE)="&gt;=",IF(YEAR(NOW())-YEAR(VLOOKUP(L126,Atletas!$B$2:$D$98,3,FALSE))&lt;VLOOKUP($H126,Geral!$B$36:$C$56,2,FALSE),"ý","þ"))))</f>
        <v/>
      </c>
      <c r="N126" s="93" t="str">
        <f>IF($L126="","",IF(IFERROR(VLOOKUP($L126,Atletas!$B$2:$F$98,2,FALSE),"") ="","Cadastro não encontrado. Digite os dados.",VLOOKUP($L126,Atletas!$B$2:$F$98,2,FALSE)))</f>
        <v/>
      </c>
      <c r="O126" s="94" t="str">
        <f>G125</f>
        <v/>
      </c>
      <c r="P126" s="95">
        <f>D126</f>
        <v>0</v>
      </c>
      <c r="Q126" s="96">
        <f t="shared" si="0"/>
        <v>0</v>
      </c>
      <c r="R126" s="95">
        <f t="shared" ref="R126:R127" si="167">L126</f>
        <v>0</v>
      </c>
      <c r="S126" s="97" t="str">
        <f t="shared" ref="S126:T126" si="168">E125</f>
        <v/>
      </c>
      <c r="T126" s="96" t="str">
        <f t="shared" si="168"/>
        <v/>
      </c>
      <c r="U126" s="110">
        <f ca="1">A125</f>
        <v>0</v>
      </c>
      <c r="V126" s="98" t="str">
        <f>C125</f>
        <v/>
      </c>
      <c r="W126" s="10"/>
      <c r="X126" s="5"/>
      <c r="Y126" s="5"/>
      <c r="Z126" s="5"/>
    </row>
    <row r="127" spans="1:26" ht="19.5" customHeight="1">
      <c r="A127" s="206"/>
      <c r="B127" s="194"/>
      <c r="C127" s="197"/>
      <c r="D127" s="99"/>
      <c r="E127" s="200"/>
      <c r="F127" s="194"/>
      <c r="G127" s="194"/>
      <c r="H127" s="100"/>
      <c r="I127" s="101" t="str">
        <f ca="1">IF(H127="","",IF(VLOOKUP(H127,Geral!$B$57:$D$67,3,FALSE)="&lt;=",IF(YEAR(NOW())-YEAR(E125)&gt;VLOOKUP(H127,Geral!$B$57:$C$67,2,FALSE),"ý","þ"),IF(VLOOKUP(H127,Geral!$B$57:$D$67,3,FALSE)="&gt;=",IF(YEAR(NOW())-YEAR(E125)&lt;VLOOKUP(H127,Geral!$B$57:$C$67,2,FALSE),"ý","þ"))))</f>
        <v/>
      </c>
      <c r="J127" s="194"/>
      <c r="K127" s="102">
        <f ca="1">IF(H127="",0,IF(OR(H127 = Geral!$A$43,H127 = Geral!$A$44),Geral!$H$15,IF(YEAR(NOW())-YEAR(E125) &lt; 19,Geral!$I$15,Geral!$H$15)))</f>
        <v>0</v>
      </c>
      <c r="L127" s="44"/>
      <c r="M127" s="91" t="str">
        <f ca="1">IF(L127="","",IF(VLOOKUP($H127,Geral!$B$58:$D$67,3,FALSE)="&lt;=",IF(YEAR(NOW())-YEAR(VLOOKUP(L127,Atletas!$B$2:$D$98,3,FALSE))&gt;VLOOKUP($H127,Geral!$B$58:$C$67,2,FALSE),"ý","þ"),IF(VLOOKUP($H127,Geral!$B$58:$D$67,3,FALSE)="&gt;=",IF(YEAR(NOW())-YEAR(VLOOKUP(L127,Atletas!$B$2:$D$98,3,FALSE))&lt;VLOOKUP($H127,Geral!$B$58:$C$67,2,FALSE),"ý","þ"))))</f>
        <v/>
      </c>
      <c r="N127" s="103" t="str">
        <f>IF($L127="","",IF(IFERROR(VLOOKUP($L127,Atletas!$B$2:$F$98,2,FALSE),"") ="","Cadastro não encontrado. Digite os dados.",VLOOKUP($L127,Atletas!$B$2:$F$98,2,FALSE)))</f>
        <v/>
      </c>
      <c r="O127" s="104" t="str">
        <f>G125</f>
        <v/>
      </c>
      <c r="P127" s="105">
        <f>D126</f>
        <v>0</v>
      </c>
      <c r="Q127" s="106">
        <f t="shared" si="0"/>
        <v>0</v>
      </c>
      <c r="R127" s="105">
        <f t="shared" si="167"/>
        <v>0</v>
      </c>
      <c r="S127" s="107" t="str">
        <f t="shared" ref="S127:T127" si="169">E125</f>
        <v/>
      </c>
      <c r="T127" s="106" t="str">
        <f t="shared" si="169"/>
        <v/>
      </c>
      <c r="U127" s="112">
        <f ca="1">A125</f>
        <v>0</v>
      </c>
      <c r="V127" s="108" t="str">
        <f>C125</f>
        <v/>
      </c>
      <c r="W127" s="10"/>
      <c r="X127" s="5"/>
      <c r="Y127" s="5"/>
      <c r="Z127" s="5"/>
    </row>
    <row r="128" spans="1:26" ht="19.5" customHeight="1">
      <c r="A128" s="204">
        <f ca="1">SUM(K128:K130)</f>
        <v>0</v>
      </c>
      <c r="B128" s="192">
        <v>43</v>
      </c>
      <c r="C128" s="195" t="str">
        <f>IF($D129="","",IF(IFERROR(VLOOKUP($D129,Atletas!$B$2:$F$98,5,FALSE),"") ="","CLUBE",VLOOKUP($D129,Atletas!$B$2:$F$98,5,FALSE)))</f>
        <v/>
      </c>
      <c r="D128" s="79"/>
      <c r="E128" s="198" t="str">
        <f>IF($D129="","",IF(IFERROR(VLOOKUP($D129,Atletas!$B$2:$F$98,3,FALSE),"") ="","DD/MM/AAAA",VLOOKUP($D129,Atletas!$B$2:$F$98,3,FALSE)))</f>
        <v/>
      </c>
      <c r="F128" s="201" t="str">
        <f>IF($D129="","",IF(IFERROR(VLOOKUP($D129,Atletas!$B$2:$F$98,4,FALSE),"") ="","Gênero",VLOOKUP($D129,Atletas!$B$2:$F$98,4,FALSE)))</f>
        <v/>
      </c>
      <c r="G128" s="202" t="str">
        <f>IF($D129="","",IF(IFERROR(VLOOKUP($D129,Atletas!$B$2:$F$98,2,FALSE),"") ="","Cadastro não encontrado. Digite os dados.",VLOOKUP($D129,Atletas!$B$2:$F$98,2,FALSE)))</f>
        <v/>
      </c>
      <c r="H128" s="80"/>
      <c r="I128" s="81" t="str">
        <f ca="1">IF(H128="","",IF(VLOOKUP(H128,Geral!$B$13:$D$34,3,FALSE)="&lt;=",IF(YEAR(NOW())-YEAR(E128)&gt;VLOOKUP(H128,Geral!$B$13:$C$34,2,FALSE),"ý","þ"),IF(VLOOKUP(H128,Geral!$B$13:$D$34,3,FALSE)="&gt;=",IF(YEAR(NOW())-YEAR(E128)&lt;VLOOKUP(H128,Geral!$B$13:$C$34,2,FALSE),"ý","þ"))))</f>
        <v/>
      </c>
      <c r="J128" s="203" t="s">
        <v>92</v>
      </c>
      <c r="K128" s="82">
        <f ca="1">SUM(IF(J128="Sim",IF(H128="",0,IF(OR(H128 = Geral!$A$43,H128 = Geral!$A$44),Geral!$H$13,IF(YEAR(NOW())-YEAR(E128) &lt; 19,Geral!$I$17,Geral!$H$17))),0),IF(H128="",0,IF(OR(H128 = Geral!$A$43,H128 = Geral!$A$44),Geral!$H$13,IF(YEAR(NOW())-YEAR(E128) &lt; 18,Geral!$I$13,Geral!$H$13))))</f>
        <v>0</v>
      </c>
      <c r="L128" s="207"/>
      <c r="M128" s="208"/>
      <c r="N128" s="209"/>
      <c r="O128" s="83" t="str">
        <f>G128</f>
        <v/>
      </c>
      <c r="P128" s="84">
        <f>D129</f>
        <v>0</v>
      </c>
      <c r="Q128" s="85">
        <f t="shared" si="0"/>
        <v>0</v>
      </c>
      <c r="R128" s="85"/>
      <c r="S128" s="86" t="str">
        <f t="shared" ref="S128:T128" si="170">E128</f>
        <v/>
      </c>
      <c r="T128" s="85" t="str">
        <f t="shared" si="170"/>
        <v/>
      </c>
      <c r="U128" s="87">
        <f ca="1">A128</f>
        <v>0</v>
      </c>
      <c r="V128" s="88" t="str">
        <f>C128</f>
        <v/>
      </c>
      <c r="W128" s="10"/>
      <c r="X128" s="5"/>
      <c r="Y128" s="5"/>
      <c r="Z128" s="5"/>
    </row>
    <row r="129" spans="1:26" ht="19.5" customHeight="1">
      <c r="A129" s="205"/>
      <c r="B129" s="193"/>
      <c r="C129" s="196"/>
      <c r="D129" s="89"/>
      <c r="E129" s="199"/>
      <c r="F129" s="193"/>
      <c r="G129" s="193"/>
      <c r="H129" s="90"/>
      <c r="I129" s="91" t="str">
        <f ca="1">IF(H129="","",IF(VLOOKUP(H129,Geral!$B$35:$D$56,3,FALSE)="&lt;=",IF(YEAR(NOW())-YEAR(E128)&gt;VLOOKUP(H129,Geral!$B$35:$C$56,2,FALSE),"ý","þ"),IF(VLOOKUP(H129,Geral!$B$35:$D$56,3,FALSE)="&gt;=",IF(YEAR(NOW())-YEAR(E128)&lt;VLOOKUP(H129,Geral!$B$35:$C$56,2,FALSE),"ý","þ"))))</f>
        <v/>
      </c>
      <c r="J129" s="193"/>
      <c r="K129" s="92">
        <f ca="1">IF(H129="",0,IF(OR(H129 = Geral!$A$43,H129 = Geral!$A$44),Geral!$H$15,IF(YEAR(NOW())-YEAR(E128) &lt; 19,Geral!$I$15,Geral!$H$15)))</f>
        <v>0</v>
      </c>
      <c r="L129" s="89"/>
      <c r="M129" s="91" t="str">
        <f ca="1">IF(L129="","",IF(VLOOKUP($H129,Geral!$B$36:$D$56,3,FALSE)="&lt;=",IF(YEAR(NOW())-YEAR(VLOOKUP(L129,Atletas!$B$2:$D$98,3,FALSE))&gt;VLOOKUP($H129,Geral!$B$36:$C$56,2,FALSE),"ý","þ"),IF(VLOOKUP($H129,Geral!$B$36:$D$56,3,FALSE)="&gt;=",IF(YEAR(NOW())-YEAR(VLOOKUP(L129,Atletas!$B$2:$D$98,3,FALSE))&lt;VLOOKUP($H129,Geral!$B$36:$C$56,2,FALSE),"ý","þ"))))</f>
        <v/>
      </c>
      <c r="N129" s="93" t="str">
        <f>IF($L129="","",IF(IFERROR(VLOOKUP($L129,Atletas!$B$2:$F$98,2,FALSE),"") ="","Cadastro não encontrado. Digite os dados.",VLOOKUP($L129,Atletas!$B$2:$F$98,2,FALSE)))</f>
        <v/>
      </c>
      <c r="O129" s="94" t="str">
        <f>G128</f>
        <v/>
      </c>
      <c r="P129" s="95">
        <f>D129</f>
        <v>0</v>
      </c>
      <c r="Q129" s="96">
        <f t="shared" si="0"/>
        <v>0</v>
      </c>
      <c r="R129" s="95">
        <f t="shared" ref="R129:R130" si="171">L129</f>
        <v>0</v>
      </c>
      <c r="S129" s="97" t="str">
        <f t="shared" ref="S129:T129" si="172">E128</f>
        <v/>
      </c>
      <c r="T129" s="96" t="str">
        <f t="shared" si="172"/>
        <v/>
      </c>
      <c r="U129" s="110">
        <f ca="1">A128</f>
        <v>0</v>
      </c>
      <c r="V129" s="98" t="str">
        <f>C128</f>
        <v/>
      </c>
      <c r="W129" s="10"/>
      <c r="X129" s="5"/>
      <c r="Y129" s="5"/>
      <c r="Z129" s="5"/>
    </row>
    <row r="130" spans="1:26" ht="19.5" customHeight="1">
      <c r="A130" s="206"/>
      <c r="B130" s="194"/>
      <c r="C130" s="197"/>
      <c r="D130" s="99"/>
      <c r="E130" s="200"/>
      <c r="F130" s="194"/>
      <c r="G130" s="194"/>
      <c r="H130" s="100"/>
      <c r="I130" s="101" t="str">
        <f ca="1">IF(H130="","",IF(VLOOKUP(H130,Geral!$B$57:$D$67,3,FALSE)="&lt;=",IF(YEAR(NOW())-YEAR(E128)&gt;VLOOKUP(H130,Geral!$B$57:$C$67,2,FALSE),"ý","þ"),IF(VLOOKUP(H130,Geral!$B$57:$D$67,3,FALSE)="&gt;=",IF(YEAR(NOW())-YEAR(E128)&lt;VLOOKUP(H130,Geral!$B$57:$C$67,2,FALSE),"ý","þ"))))</f>
        <v/>
      </c>
      <c r="J130" s="194"/>
      <c r="K130" s="102">
        <f ca="1">IF(H130="",0,IF(OR(H130 = Geral!$A$43,H130 = Geral!$A$44),Geral!$H$15,IF(YEAR(NOW())-YEAR(E128) &lt; 19,Geral!$I$15,Geral!$H$15)))</f>
        <v>0</v>
      </c>
      <c r="L130" s="89"/>
      <c r="M130" s="91" t="str">
        <f ca="1">IF(L130="","",IF(VLOOKUP($H130,Geral!$B$58:$D$67,3,FALSE)="&lt;=",IF(YEAR(NOW())-YEAR(VLOOKUP(L130,Atletas!$B$2:$D$98,3,FALSE))&gt;VLOOKUP($H130,Geral!$B$58:$C$67,2,FALSE),"ý","þ"),IF(VLOOKUP($H130,Geral!$B$58:$D$67,3,FALSE)="&gt;=",IF(YEAR(NOW())-YEAR(VLOOKUP(L130,Atletas!$B$2:$D$98,3,FALSE))&lt;VLOOKUP($H130,Geral!$B$58:$C$67,2,FALSE),"ý","þ"))))</f>
        <v/>
      </c>
      <c r="N130" s="103" t="str">
        <f>IF($L130="","",IF(IFERROR(VLOOKUP($L130,Atletas!$B$2:$F$98,2,FALSE),"") ="","Cadastro não encontrado. Digite os dados.",VLOOKUP($L130,Atletas!$B$2:$F$98,2,FALSE)))</f>
        <v/>
      </c>
      <c r="O130" s="104" t="str">
        <f>G128</f>
        <v/>
      </c>
      <c r="P130" s="105">
        <f>D129</f>
        <v>0</v>
      </c>
      <c r="Q130" s="106">
        <f t="shared" si="0"/>
        <v>0</v>
      </c>
      <c r="R130" s="105">
        <f t="shared" si="171"/>
        <v>0</v>
      </c>
      <c r="S130" s="107" t="str">
        <f t="shared" ref="S130:T130" si="173">E128</f>
        <v/>
      </c>
      <c r="T130" s="106" t="str">
        <f t="shared" si="173"/>
        <v/>
      </c>
      <c r="U130" s="112">
        <f ca="1">A128</f>
        <v>0</v>
      </c>
      <c r="V130" s="108" t="str">
        <f>C128</f>
        <v/>
      </c>
      <c r="W130" s="10"/>
      <c r="X130" s="5"/>
      <c r="Y130" s="5"/>
      <c r="Z130" s="5"/>
    </row>
    <row r="131" spans="1:26" ht="19.5" customHeight="1">
      <c r="A131" s="204">
        <f ca="1">SUM(K131:K133)</f>
        <v>0</v>
      </c>
      <c r="B131" s="192">
        <v>44</v>
      </c>
      <c r="C131" s="195" t="str">
        <f>IF($D132="","",IF(IFERROR(VLOOKUP($D132,Atletas!$B$2:$F$98,5,FALSE),"") ="","CLUBE",VLOOKUP($D132,Atletas!$B$2:$F$98,5,FALSE)))</f>
        <v/>
      </c>
      <c r="D131" s="79"/>
      <c r="E131" s="198" t="str">
        <f>IF($D132="","",IF(IFERROR(VLOOKUP($D132,Atletas!$B$2:$F$98,3,FALSE),"") ="","DD/MM/AAAA",VLOOKUP($D132,Atletas!$B$2:$F$98,3,FALSE)))</f>
        <v/>
      </c>
      <c r="F131" s="201" t="str">
        <f>IF($D132="","",IF(IFERROR(VLOOKUP($D132,Atletas!$B$2:$F$98,4,FALSE),"") ="","Gênero",VLOOKUP($D132,Atletas!$B$2:$F$98,4,FALSE)))</f>
        <v/>
      </c>
      <c r="G131" s="202" t="str">
        <f>IF($D132="","",IF(IFERROR(VLOOKUP($D132,Atletas!$B$2:$F$98,2,FALSE),"") ="","Cadastro não encontrado. Digite os dados.",VLOOKUP($D132,Atletas!$B$2:$F$98,2,FALSE)))</f>
        <v/>
      </c>
      <c r="H131" s="80"/>
      <c r="I131" s="81" t="str">
        <f ca="1">IF(H131="","",IF(VLOOKUP(H131,Geral!$B$13:$D$34,3,FALSE)="&lt;=",IF(YEAR(NOW())-YEAR(E131)&gt;VLOOKUP(H131,Geral!$B$13:$C$34,2,FALSE),"ý","þ"),IF(VLOOKUP(H131,Geral!$B$13:$D$34,3,FALSE)="&gt;=",IF(YEAR(NOW())-YEAR(E131)&lt;VLOOKUP(H131,Geral!$B$13:$C$34,2,FALSE),"ý","þ"))))</f>
        <v/>
      </c>
      <c r="J131" s="203" t="s">
        <v>92</v>
      </c>
      <c r="K131" s="82">
        <f ca="1">SUM(IF(J131="Sim",IF(H131="",0,IF(OR(H131 = Geral!$A$43,H131 = Geral!$A$44),Geral!$H$13,IF(YEAR(NOW())-YEAR(E131) &lt; 19,Geral!$I$17,Geral!$H$17))),0),IF(H131="",0,IF(OR(H131 = Geral!$A$43,H131 = Geral!$A$44),Geral!$H$13,IF(YEAR(NOW())-YEAR(E131) &lt; 18,Geral!$I$13,Geral!$H$13))))</f>
        <v>0</v>
      </c>
      <c r="L131" s="207"/>
      <c r="M131" s="208"/>
      <c r="N131" s="209"/>
      <c r="O131" s="83" t="str">
        <f>G131</f>
        <v/>
      </c>
      <c r="P131" s="84">
        <f>D132</f>
        <v>0</v>
      </c>
      <c r="Q131" s="85">
        <f t="shared" si="0"/>
        <v>0</v>
      </c>
      <c r="R131" s="85"/>
      <c r="S131" s="86" t="str">
        <f t="shared" ref="S131:T131" si="174">E131</f>
        <v/>
      </c>
      <c r="T131" s="85" t="str">
        <f t="shared" si="174"/>
        <v/>
      </c>
      <c r="U131" s="87">
        <f ca="1">A131</f>
        <v>0</v>
      </c>
      <c r="V131" s="88" t="str">
        <f>C131</f>
        <v/>
      </c>
      <c r="W131" s="10"/>
      <c r="X131" s="5"/>
      <c r="Y131" s="5"/>
      <c r="Z131" s="5"/>
    </row>
    <row r="132" spans="1:26" ht="19.5" customHeight="1">
      <c r="A132" s="205"/>
      <c r="B132" s="193"/>
      <c r="C132" s="196"/>
      <c r="D132" s="89"/>
      <c r="E132" s="199"/>
      <c r="F132" s="193"/>
      <c r="G132" s="193"/>
      <c r="H132" s="90"/>
      <c r="I132" s="91" t="str">
        <f ca="1">IF(H132="","",IF(VLOOKUP(H132,Geral!$B$35:$D$56,3,FALSE)="&lt;=",IF(YEAR(NOW())-YEAR(E131)&gt;VLOOKUP(H132,Geral!$B$35:$C$56,2,FALSE),"ý","þ"),IF(VLOOKUP(H132,Geral!$B$35:$D$56,3,FALSE)="&gt;=",IF(YEAR(NOW())-YEAR(E131)&lt;VLOOKUP(H132,Geral!$B$35:$C$56,2,FALSE),"ý","þ"))))</f>
        <v/>
      </c>
      <c r="J132" s="193"/>
      <c r="K132" s="92">
        <f ca="1">IF(H132="",0,IF(OR(H132 = Geral!$A$43,H132 = Geral!$A$44),Geral!$H$15,IF(YEAR(NOW())-YEAR(E131) &lt; 19,Geral!$I$15,Geral!$H$15)))</f>
        <v>0</v>
      </c>
      <c r="L132" s="89"/>
      <c r="M132" s="91" t="str">
        <f ca="1">IF(L132="","",IF(VLOOKUP($H132,Geral!$B$36:$D$56,3,FALSE)="&lt;=",IF(YEAR(NOW())-YEAR(VLOOKUP(L132,Atletas!$B$2:$D$98,3,FALSE))&gt;VLOOKUP($H132,Geral!$B$36:$C$56,2,FALSE),"ý","þ"),IF(VLOOKUP($H132,Geral!$B$36:$D$56,3,FALSE)="&gt;=",IF(YEAR(NOW())-YEAR(VLOOKUP(L132,Atletas!$B$2:$D$98,3,FALSE))&lt;VLOOKUP($H132,Geral!$B$36:$C$56,2,FALSE),"ý","þ"))))</f>
        <v/>
      </c>
      <c r="N132" s="93" t="str">
        <f>IF($L132="","",IF(IFERROR(VLOOKUP($L132,Atletas!$B$2:$F$98,2,FALSE),"") ="","Cadastro não encontrado. Digite os dados.",VLOOKUP($L132,Atletas!$B$2:$F$98,2,FALSE)))</f>
        <v/>
      </c>
      <c r="O132" s="94" t="str">
        <f>G131</f>
        <v/>
      </c>
      <c r="P132" s="95">
        <f>D132</f>
        <v>0</v>
      </c>
      <c r="Q132" s="96">
        <f t="shared" si="0"/>
        <v>0</v>
      </c>
      <c r="R132" s="95">
        <f t="shared" ref="R132:R133" si="175">L132</f>
        <v>0</v>
      </c>
      <c r="S132" s="97" t="str">
        <f t="shared" ref="S132:T132" si="176">E131</f>
        <v/>
      </c>
      <c r="T132" s="96" t="str">
        <f t="shared" si="176"/>
        <v/>
      </c>
      <c r="U132" s="110">
        <f ca="1">A131</f>
        <v>0</v>
      </c>
      <c r="V132" s="98" t="str">
        <f>C131</f>
        <v/>
      </c>
      <c r="W132" s="10"/>
      <c r="X132" s="5"/>
      <c r="Y132" s="5"/>
      <c r="Z132" s="5"/>
    </row>
    <row r="133" spans="1:26" ht="19.5" customHeight="1">
      <c r="A133" s="206"/>
      <c r="B133" s="194"/>
      <c r="C133" s="197"/>
      <c r="D133" s="99"/>
      <c r="E133" s="200"/>
      <c r="F133" s="194"/>
      <c r="G133" s="194"/>
      <c r="H133" s="100"/>
      <c r="I133" s="101" t="str">
        <f ca="1">IF(H133="","",IF(VLOOKUP(H133,Geral!$B$57:$D$67,3,FALSE)="&lt;=",IF(YEAR(NOW())-YEAR(E131)&gt;VLOOKUP(H133,Geral!$B$57:$C$67,2,FALSE),"ý","þ"),IF(VLOOKUP(H133,Geral!$B$57:$D$67,3,FALSE)="&gt;=",IF(YEAR(NOW())-YEAR(E131)&lt;VLOOKUP(H133,Geral!$B$57:$C$67,2,FALSE),"ý","þ"))))</f>
        <v/>
      </c>
      <c r="J133" s="194"/>
      <c r="K133" s="102">
        <f ca="1">IF(H133="",0,IF(OR(H133 = Geral!$A$43,H133 = Geral!$A$44),Geral!$H$15,IF(YEAR(NOW())-YEAR(E131) &lt; 19,Geral!$I$15,Geral!$H$15)))</f>
        <v>0</v>
      </c>
      <c r="L133" s="89"/>
      <c r="M133" s="91" t="str">
        <f ca="1">IF(L133="","",IF(VLOOKUP($H133,Geral!$B$58:$D$67,3,FALSE)="&lt;=",IF(YEAR(NOW())-YEAR(VLOOKUP(L133,Atletas!$B$2:$D$98,3,FALSE))&gt;VLOOKUP($H133,Geral!$B$58:$C$67,2,FALSE),"ý","þ"),IF(VLOOKUP($H133,Geral!$B$58:$D$67,3,FALSE)="&gt;=",IF(YEAR(NOW())-YEAR(VLOOKUP(L133,Atletas!$B$2:$D$98,3,FALSE))&lt;VLOOKUP($H133,Geral!$B$58:$C$67,2,FALSE),"ý","þ"))))</f>
        <v/>
      </c>
      <c r="N133" s="103" t="str">
        <f>IF($L133="","",IF(IFERROR(VLOOKUP($L133,Atletas!$B$2:$F$98,2,FALSE),"") ="","Cadastro não encontrado. Digite os dados.",VLOOKUP($L133,Atletas!$B$2:$F$98,2,FALSE)))</f>
        <v/>
      </c>
      <c r="O133" s="104" t="str">
        <f>G131</f>
        <v/>
      </c>
      <c r="P133" s="105">
        <f>D132</f>
        <v>0</v>
      </c>
      <c r="Q133" s="106">
        <f t="shared" si="0"/>
        <v>0</v>
      </c>
      <c r="R133" s="105">
        <f t="shared" si="175"/>
        <v>0</v>
      </c>
      <c r="S133" s="107" t="str">
        <f t="shared" ref="S133:T133" si="177">E131</f>
        <v/>
      </c>
      <c r="T133" s="106" t="str">
        <f t="shared" si="177"/>
        <v/>
      </c>
      <c r="U133" s="112">
        <f ca="1">A131</f>
        <v>0</v>
      </c>
      <c r="V133" s="108" t="str">
        <f>C131</f>
        <v/>
      </c>
      <c r="W133" s="10"/>
      <c r="X133" s="5"/>
      <c r="Y133" s="5"/>
      <c r="Z133" s="5"/>
    </row>
    <row r="134" spans="1:26" ht="19.5" customHeight="1">
      <c r="A134" s="204">
        <f ca="1">SUM(K134:K136)</f>
        <v>0</v>
      </c>
      <c r="B134" s="192">
        <v>45</v>
      </c>
      <c r="C134" s="195" t="str">
        <f>IF($D135="","",IF(IFERROR(VLOOKUP($D135,Atletas!$B$2:$F$98,5,FALSE),"") ="","CLUBE",VLOOKUP($D135,Atletas!$B$2:$F$98,5,FALSE)))</f>
        <v/>
      </c>
      <c r="D134" s="79"/>
      <c r="E134" s="198" t="str">
        <f>IF($D135="","",IF(IFERROR(VLOOKUP($D135,Atletas!$B$2:$F$98,3,FALSE),"") ="","DD/MM/AAAA",VLOOKUP($D135,Atletas!$B$2:$F$98,3,FALSE)))</f>
        <v/>
      </c>
      <c r="F134" s="201" t="str">
        <f>IF($D135="","",IF(IFERROR(VLOOKUP($D135,Atletas!$B$2:$F$98,4,FALSE),"") ="","Gênero",VLOOKUP($D135,Atletas!$B$2:$F$98,4,FALSE)))</f>
        <v/>
      </c>
      <c r="G134" s="202" t="str">
        <f>IF($D135="","",IF(IFERROR(VLOOKUP($D135,Atletas!$B$2:$F$98,2,FALSE),"") ="","Cadastro não encontrado. Digite os dados.",VLOOKUP($D135,Atletas!$B$2:$F$98,2,FALSE)))</f>
        <v/>
      </c>
      <c r="H134" s="80"/>
      <c r="I134" s="81" t="str">
        <f ca="1">IF(H134="","",IF(VLOOKUP(H134,Geral!$B$13:$D$34,3,FALSE)="&lt;=",IF(YEAR(NOW())-YEAR(E134)&gt;VLOOKUP(H134,Geral!$B$13:$C$34,2,FALSE),"ý","þ"),IF(VLOOKUP(H134,Geral!$B$13:$D$34,3,FALSE)="&gt;=",IF(YEAR(NOW())-YEAR(E134)&lt;VLOOKUP(H134,Geral!$B$13:$C$34,2,FALSE),"ý","þ"))))</f>
        <v/>
      </c>
      <c r="J134" s="203" t="s">
        <v>92</v>
      </c>
      <c r="K134" s="82">
        <f ca="1">SUM(IF(J134="Sim",IF(H134="",0,IF(OR(H134 = Geral!$A$43,H134 = Geral!$A$44),Geral!$H$13,IF(YEAR(NOW())-YEAR(E134) &lt; 19,Geral!$I$17,Geral!$H$17))),0),IF(H134="",0,IF(OR(H134 = Geral!$A$43,H134 = Geral!$A$44),Geral!$H$13,IF(YEAR(NOW())-YEAR(E134) &lt; 18,Geral!$I$13,Geral!$H$13))))</f>
        <v>0</v>
      </c>
      <c r="L134" s="207"/>
      <c r="M134" s="208"/>
      <c r="N134" s="209"/>
      <c r="O134" s="83" t="str">
        <f>G134</f>
        <v/>
      </c>
      <c r="P134" s="84">
        <f>D135</f>
        <v>0</v>
      </c>
      <c r="Q134" s="85">
        <f t="shared" si="0"/>
        <v>0</v>
      </c>
      <c r="R134" s="85"/>
      <c r="S134" s="86" t="str">
        <f t="shared" ref="S134:T134" si="178">E134</f>
        <v/>
      </c>
      <c r="T134" s="85" t="str">
        <f t="shared" si="178"/>
        <v/>
      </c>
      <c r="U134" s="87">
        <f ca="1">A134</f>
        <v>0</v>
      </c>
      <c r="V134" s="88" t="str">
        <f>C134</f>
        <v/>
      </c>
      <c r="W134" s="10"/>
      <c r="X134" s="5"/>
      <c r="Y134" s="5"/>
      <c r="Z134" s="5"/>
    </row>
    <row r="135" spans="1:26" ht="19.5" customHeight="1">
      <c r="A135" s="205"/>
      <c r="B135" s="193"/>
      <c r="C135" s="196"/>
      <c r="D135" s="89"/>
      <c r="E135" s="199"/>
      <c r="F135" s="193"/>
      <c r="G135" s="193"/>
      <c r="H135" s="90"/>
      <c r="I135" s="91" t="str">
        <f ca="1">IF(H135="","",IF(VLOOKUP(H135,Geral!$B$35:$D$56,3,FALSE)="&lt;=",IF(YEAR(NOW())-YEAR(E134)&gt;VLOOKUP(H135,Geral!$B$35:$C$56,2,FALSE),"ý","þ"),IF(VLOOKUP(H135,Geral!$B$35:$D$56,3,FALSE)="&gt;=",IF(YEAR(NOW())-YEAR(E134)&lt;VLOOKUP(H135,Geral!$B$35:$C$56,2,FALSE),"ý","þ"))))</f>
        <v/>
      </c>
      <c r="J135" s="193"/>
      <c r="K135" s="92">
        <f ca="1">IF(H135="",0,IF(OR(H135 = Geral!$A$43,H135 = Geral!$A$44),Geral!$H$15,IF(YEAR(NOW())-YEAR(E134) &lt; 19,Geral!$I$15,Geral!$H$15)))</f>
        <v>0</v>
      </c>
      <c r="L135" s="89"/>
      <c r="M135" s="91" t="str">
        <f ca="1">IF(L135="","",IF(VLOOKUP($H135,Geral!$B$36:$D$56,3,FALSE)="&lt;=",IF(YEAR(NOW())-YEAR(VLOOKUP(L135,Atletas!$B$2:$D$98,3,FALSE))&gt;VLOOKUP($H135,Geral!$B$36:$C$56,2,FALSE),"ý","þ"),IF(VLOOKUP($H135,Geral!$B$36:$D$56,3,FALSE)="&gt;=",IF(YEAR(NOW())-YEAR(VLOOKUP(L135,Atletas!$B$2:$D$98,3,FALSE))&lt;VLOOKUP($H135,Geral!$B$36:$C$56,2,FALSE),"ý","þ"))))</f>
        <v/>
      </c>
      <c r="N135" s="93" t="str">
        <f>IF($L135="","",IF(IFERROR(VLOOKUP($L135,Atletas!$B$2:$F$98,2,FALSE),"") ="","Cadastro não encontrado. Digite os dados.",VLOOKUP($L135,Atletas!$B$2:$F$98,2,FALSE)))</f>
        <v/>
      </c>
      <c r="O135" s="94" t="str">
        <f>G134</f>
        <v/>
      </c>
      <c r="P135" s="95">
        <f>D135</f>
        <v>0</v>
      </c>
      <c r="Q135" s="96">
        <f t="shared" si="0"/>
        <v>0</v>
      </c>
      <c r="R135" s="95">
        <f t="shared" ref="R135:R136" si="179">L135</f>
        <v>0</v>
      </c>
      <c r="S135" s="97" t="str">
        <f t="shared" ref="S135:T135" si="180">E134</f>
        <v/>
      </c>
      <c r="T135" s="96" t="str">
        <f t="shared" si="180"/>
        <v/>
      </c>
      <c r="U135" s="110">
        <f ca="1">A134</f>
        <v>0</v>
      </c>
      <c r="V135" s="98" t="str">
        <f>C134</f>
        <v/>
      </c>
      <c r="W135" s="10"/>
      <c r="X135" s="5"/>
      <c r="Y135" s="5"/>
      <c r="Z135" s="5"/>
    </row>
    <row r="136" spans="1:26" ht="19.5" customHeight="1">
      <c r="A136" s="206"/>
      <c r="B136" s="194"/>
      <c r="C136" s="197"/>
      <c r="D136" s="99"/>
      <c r="E136" s="200"/>
      <c r="F136" s="194"/>
      <c r="G136" s="194"/>
      <c r="H136" s="100"/>
      <c r="I136" s="101" t="str">
        <f ca="1">IF(H136="","",IF(VLOOKUP(H136,Geral!$B$57:$D$67,3,FALSE)="&lt;=",IF(YEAR(NOW())-YEAR(E134)&gt;VLOOKUP(H136,Geral!$B$57:$C$67,2,FALSE),"ý","þ"),IF(VLOOKUP(H136,Geral!$B$57:$D$67,3,FALSE)="&gt;=",IF(YEAR(NOW())-YEAR(E134)&lt;VLOOKUP(H136,Geral!$B$57:$C$67,2,FALSE),"ý","þ"))))</f>
        <v/>
      </c>
      <c r="J136" s="194"/>
      <c r="K136" s="102">
        <f ca="1">IF(H136="",0,IF(OR(H136 = Geral!$A$43,H136 = Geral!$A$44),Geral!$H$15,IF(YEAR(NOW())-YEAR(E134) &lt; 19,Geral!$I$15,Geral!$H$15)))</f>
        <v>0</v>
      </c>
      <c r="L136" s="89"/>
      <c r="M136" s="91" t="str">
        <f ca="1">IF(L136="","",IF(VLOOKUP($H136,Geral!$B$58:$D$67,3,FALSE)="&lt;=",IF(YEAR(NOW())-YEAR(VLOOKUP(L136,Atletas!$B$2:$D$98,3,FALSE))&gt;VLOOKUP($H136,Geral!$B$58:$C$67,2,FALSE),"ý","þ"),IF(VLOOKUP($H136,Geral!$B$58:$D$67,3,FALSE)="&gt;=",IF(YEAR(NOW())-YEAR(VLOOKUP(L136,Atletas!$B$2:$D$98,3,FALSE))&lt;VLOOKUP($H136,Geral!$B$58:$C$67,2,FALSE),"ý","þ"))))</f>
        <v/>
      </c>
      <c r="N136" s="103" t="str">
        <f>IF($L136="","",IF(IFERROR(VLOOKUP($L136,Atletas!$B$2:$F$98,2,FALSE),"") ="","Cadastro não encontrado. Digite os dados.",VLOOKUP($L136,Atletas!$B$2:$F$98,2,FALSE)))</f>
        <v/>
      </c>
      <c r="O136" s="104" t="str">
        <f>G134</f>
        <v/>
      </c>
      <c r="P136" s="105">
        <f>D135</f>
        <v>0</v>
      </c>
      <c r="Q136" s="106">
        <f t="shared" si="0"/>
        <v>0</v>
      </c>
      <c r="R136" s="105">
        <f t="shared" si="179"/>
        <v>0</v>
      </c>
      <c r="S136" s="107" t="str">
        <f t="shared" ref="S136:T136" si="181">E134</f>
        <v/>
      </c>
      <c r="T136" s="106" t="str">
        <f t="shared" si="181"/>
        <v/>
      </c>
      <c r="U136" s="112">
        <f ca="1">A134</f>
        <v>0</v>
      </c>
      <c r="V136" s="108" t="str">
        <f>C134</f>
        <v/>
      </c>
      <c r="W136" s="10"/>
      <c r="X136" s="5"/>
      <c r="Y136" s="5"/>
      <c r="Z136" s="5"/>
    </row>
    <row r="137" spans="1:26" ht="19.5" customHeight="1">
      <c r="A137" s="204">
        <f ca="1">SUM(K137:K139)</f>
        <v>0</v>
      </c>
      <c r="B137" s="192">
        <v>46</v>
      </c>
      <c r="C137" s="195" t="str">
        <f>IF($D138="","",IF(IFERROR(VLOOKUP($D138,Atletas!$B$2:$F$98,5,FALSE),"") ="","CLUBE",VLOOKUP($D138,Atletas!$B$2:$F$98,5,FALSE)))</f>
        <v/>
      </c>
      <c r="D137" s="79"/>
      <c r="E137" s="198" t="str">
        <f>IF($D138="","",IF(IFERROR(VLOOKUP($D138,Atletas!$B$2:$F$98,3,FALSE),"") ="","DD/MM/AAAA",VLOOKUP($D138,Atletas!$B$2:$F$98,3,FALSE)))</f>
        <v/>
      </c>
      <c r="F137" s="201" t="str">
        <f>IF($D138="","",IF(IFERROR(VLOOKUP($D138,Atletas!$B$2:$F$98,4,FALSE),"") ="","Gênero",VLOOKUP($D138,Atletas!$B$2:$F$98,4,FALSE)))</f>
        <v/>
      </c>
      <c r="G137" s="202" t="str">
        <f>IF($D138="","",IF(IFERROR(VLOOKUP($D138,Atletas!$B$2:$F$98,2,FALSE),"") ="","Cadastro não encontrado. Digite os dados.",VLOOKUP($D138,Atletas!$B$2:$F$98,2,FALSE)))</f>
        <v/>
      </c>
      <c r="H137" s="80"/>
      <c r="I137" s="81" t="str">
        <f ca="1">IF(H137="","",IF(VLOOKUP(H137,Geral!$B$13:$D$34,3,FALSE)="&lt;=",IF(YEAR(NOW())-YEAR(E137)&gt;VLOOKUP(H137,Geral!$B$13:$C$34,2,FALSE),"ý","þ"),IF(VLOOKUP(H137,Geral!$B$13:$D$34,3,FALSE)="&gt;=",IF(YEAR(NOW())-YEAR(E137)&lt;VLOOKUP(H137,Geral!$B$13:$C$34,2,FALSE),"ý","þ"))))</f>
        <v/>
      </c>
      <c r="J137" s="203" t="s">
        <v>92</v>
      </c>
      <c r="K137" s="82">
        <f ca="1">SUM(IF(J137="Sim",IF(H137="",0,IF(OR(H137 = Geral!$A$43,H137 = Geral!$A$44),Geral!$H$13,IF(YEAR(NOW())-YEAR(E137) &lt; 19,Geral!$I$17,Geral!$H$17))),0),IF(H137="",0,IF(OR(H137 = Geral!$A$43,H137 = Geral!$A$44),Geral!$H$13,IF(YEAR(NOW())-YEAR(E137) &lt; 18,Geral!$I$13,Geral!$H$13))))</f>
        <v>0</v>
      </c>
      <c r="L137" s="207"/>
      <c r="M137" s="208"/>
      <c r="N137" s="209"/>
      <c r="O137" s="83" t="str">
        <f>G137</f>
        <v/>
      </c>
      <c r="P137" s="84">
        <f>D138</f>
        <v>0</v>
      </c>
      <c r="Q137" s="85">
        <f t="shared" si="0"/>
        <v>0</v>
      </c>
      <c r="R137" s="85"/>
      <c r="S137" s="86" t="str">
        <f t="shared" ref="S137:T137" si="182">E137</f>
        <v/>
      </c>
      <c r="T137" s="85" t="str">
        <f t="shared" si="182"/>
        <v/>
      </c>
      <c r="U137" s="87">
        <f ca="1">A137</f>
        <v>0</v>
      </c>
      <c r="V137" s="88" t="str">
        <f>C137</f>
        <v/>
      </c>
      <c r="W137" s="10"/>
      <c r="X137" s="5"/>
      <c r="Y137" s="5"/>
      <c r="Z137" s="5"/>
    </row>
    <row r="138" spans="1:26" ht="19.5" customHeight="1">
      <c r="A138" s="205"/>
      <c r="B138" s="193"/>
      <c r="C138" s="196"/>
      <c r="D138" s="89"/>
      <c r="E138" s="199"/>
      <c r="F138" s="193"/>
      <c r="G138" s="193"/>
      <c r="H138" s="90"/>
      <c r="I138" s="91" t="str">
        <f ca="1">IF(H138="","",IF(VLOOKUP(H138,Geral!$B$35:$D$56,3,FALSE)="&lt;=",IF(YEAR(NOW())-YEAR(E137)&gt;VLOOKUP(H138,Geral!$B$35:$C$56,2,FALSE),"ý","þ"),IF(VLOOKUP(H138,Geral!$B$35:$D$56,3,FALSE)="&gt;=",IF(YEAR(NOW())-YEAR(E137)&lt;VLOOKUP(H138,Geral!$B$35:$C$56,2,FALSE),"ý","þ"))))</f>
        <v/>
      </c>
      <c r="J138" s="193"/>
      <c r="K138" s="92">
        <f ca="1">IF(H138="",0,IF(OR(H138 = Geral!$A$43,H138 = Geral!$A$44),Geral!$H$15,IF(YEAR(NOW())-YEAR(E137) &lt; 19,Geral!$I$15,Geral!$H$15)))</f>
        <v>0</v>
      </c>
      <c r="L138" s="89"/>
      <c r="M138" s="91" t="str">
        <f ca="1">IF(L138="","",IF(VLOOKUP($H138,Geral!$B$36:$D$56,3,FALSE)="&lt;=",IF(YEAR(NOW())-YEAR(VLOOKUP(L138,Atletas!$B$2:$D$98,3,FALSE))&gt;VLOOKUP($H138,Geral!$B$36:$C$56,2,FALSE),"ý","þ"),IF(VLOOKUP($H138,Geral!$B$36:$D$56,3,FALSE)="&gt;=",IF(YEAR(NOW())-YEAR(VLOOKUP(L138,Atletas!$B$2:$D$98,3,FALSE))&lt;VLOOKUP($H138,Geral!$B$36:$C$56,2,FALSE),"ý","þ"))))</f>
        <v/>
      </c>
      <c r="N138" s="93" t="str">
        <f>IF($L138="","",IF(IFERROR(VLOOKUP($L138,Atletas!$B$2:$F$98,2,FALSE),"") ="","Cadastro não encontrado. Digite os dados.",VLOOKUP($L138,Atletas!$B$2:$F$98,2,FALSE)))</f>
        <v/>
      </c>
      <c r="O138" s="94" t="str">
        <f>G137</f>
        <v/>
      </c>
      <c r="P138" s="95">
        <f>D138</f>
        <v>0</v>
      </c>
      <c r="Q138" s="96">
        <f t="shared" si="0"/>
        <v>0</v>
      </c>
      <c r="R138" s="95">
        <f t="shared" ref="R138:R139" si="183">L138</f>
        <v>0</v>
      </c>
      <c r="S138" s="97" t="str">
        <f t="shared" ref="S138:T138" si="184">E137</f>
        <v/>
      </c>
      <c r="T138" s="96" t="str">
        <f t="shared" si="184"/>
        <v/>
      </c>
      <c r="U138" s="110">
        <f ca="1">A137</f>
        <v>0</v>
      </c>
      <c r="V138" s="98" t="str">
        <f>C137</f>
        <v/>
      </c>
      <c r="W138" s="10"/>
      <c r="X138" s="5"/>
      <c r="Y138" s="5"/>
      <c r="Z138" s="5"/>
    </row>
    <row r="139" spans="1:26" ht="19.5" customHeight="1">
      <c r="A139" s="206"/>
      <c r="B139" s="194"/>
      <c r="C139" s="197"/>
      <c r="D139" s="99"/>
      <c r="E139" s="200"/>
      <c r="F139" s="194"/>
      <c r="G139" s="194"/>
      <c r="H139" s="100"/>
      <c r="I139" s="101" t="str">
        <f ca="1">IF(H139="","",IF(VLOOKUP(H139,Geral!$B$57:$D$67,3,FALSE)="&lt;=",IF(YEAR(NOW())-YEAR(E137)&gt;VLOOKUP(H139,Geral!$B$57:$C$67,2,FALSE),"ý","þ"),IF(VLOOKUP(H139,Geral!$B$57:$D$67,3,FALSE)="&gt;=",IF(YEAR(NOW())-YEAR(E137)&lt;VLOOKUP(H139,Geral!$B$57:$C$67,2,FALSE),"ý","þ"))))</f>
        <v/>
      </c>
      <c r="J139" s="194"/>
      <c r="K139" s="102">
        <f ca="1">IF(H139="",0,IF(OR(H139 = Geral!$A$43,H139 = Geral!$A$44),Geral!$H$15,IF(YEAR(NOW())-YEAR(E137) &lt; 19,Geral!$I$15,Geral!$H$15)))</f>
        <v>0</v>
      </c>
      <c r="L139" s="89"/>
      <c r="M139" s="91" t="str">
        <f ca="1">IF(L139="","",IF(VLOOKUP($H139,Geral!$B$58:$D$67,3,FALSE)="&lt;=",IF(YEAR(NOW())-YEAR(VLOOKUP(L139,Atletas!$B$2:$D$98,3,FALSE))&gt;VLOOKUP($H139,Geral!$B$58:$C$67,2,FALSE),"ý","þ"),IF(VLOOKUP($H139,Geral!$B$58:$D$67,3,FALSE)="&gt;=",IF(YEAR(NOW())-YEAR(VLOOKUP(L139,Atletas!$B$2:$D$98,3,FALSE))&lt;VLOOKUP($H139,Geral!$B$58:$C$67,2,FALSE),"ý","þ"))))</f>
        <v/>
      </c>
      <c r="N139" s="103" t="str">
        <f>IF($L139="","",IF(IFERROR(VLOOKUP($L139,Atletas!$B$2:$F$98,2,FALSE),"") ="","Cadastro não encontrado. Digite os dados.",VLOOKUP($L139,Atletas!$B$2:$F$98,2,FALSE)))</f>
        <v/>
      </c>
      <c r="O139" s="104" t="str">
        <f>G137</f>
        <v/>
      </c>
      <c r="P139" s="105">
        <f>D138</f>
        <v>0</v>
      </c>
      <c r="Q139" s="106">
        <f t="shared" si="0"/>
        <v>0</v>
      </c>
      <c r="R139" s="105">
        <f t="shared" si="183"/>
        <v>0</v>
      </c>
      <c r="S139" s="107" t="str">
        <f t="shared" ref="S139:T139" si="185">E137</f>
        <v/>
      </c>
      <c r="T139" s="106" t="str">
        <f t="shared" si="185"/>
        <v/>
      </c>
      <c r="U139" s="112">
        <f ca="1">A137</f>
        <v>0</v>
      </c>
      <c r="V139" s="108" t="str">
        <f>C137</f>
        <v/>
      </c>
      <c r="W139" s="10"/>
      <c r="X139" s="5"/>
      <c r="Y139" s="5"/>
      <c r="Z139" s="5"/>
    </row>
    <row r="140" spans="1:26" ht="19.5" customHeight="1">
      <c r="A140" s="204">
        <f ca="1">SUM(K140:K142)</f>
        <v>0</v>
      </c>
      <c r="B140" s="192">
        <v>47</v>
      </c>
      <c r="C140" s="195" t="str">
        <f>IF($D141="","",IF(IFERROR(VLOOKUP($D141,Atletas!$B$2:$F$98,5,FALSE),"") ="","CLUBE",VLOOKUP($D141,Atletas!$B$2:$F$98,5,FALSE)))</f>
        <v/>
      </c>
      <c r="D140" s="79"/>
      <c r="E140" s="198" t="str">
        <f>IF($D141="","",IF(IFERROR(VLOOKUP($D141,Atletas!$B$2:$F$98,3,FALSE),"") ="","DD/MM/AAAA",VLOOKUP($D141,Atletas!$B$2:$F$98,3,FALSE)))</f>
        <v/>
      </c>
      <c r="F140" s="201" t="str">
        <f>IF($D141="","",IF(IFERROR(VLOOKUP($D141,Atletas!$B$2:$F$98,4,FALSE),"") ="","Gênero",VLOOKUP($D141,Atletas!$B$2:$F$98,4,FALSE)))</f>
        <v/>
      </c>
      <c r="G140" s="202" t="str">
        <f>IF($D141="","",IF(IFERROR(VLOOKUP($D141,Atletas!$B$2:$F$98,2,FALSE),"") ="","Cadastro não encontrado. Digite os dados.",VLOOKUP($D141,Atletas!$B$2:$F$98,2,FALSE)))</f>
        <v/>
      </c>
      <c r="H140" s="80"/>
      <c r="I140" s="81" t="str">
        <f ca="1">IF(H140="","",IF(VLOOKUP(H140,Geral!$B$13:$D$34,3,FALSE)="&lt;=",IF(YEAR(NOW())-YEAR(E140)&gt;VLOOKUP(H140,Geral!$B$13:$C$34,2,FALSE),"ý","þ"),IF(VLOOKUP(H140,Geral!$B$13:$D$34,3,FALSE)="&gt;=",IF(YEAR(NOW())-YEAR(E140)&lt;VLOOKUP(H140,Geral!$B$13:$C$34,2,FALSE),"ý","þ"))))</f>
        <v/>
      </c>
      <c r="J140" s="203" t="s">
        <v>92</v>
      </c>
      <c r="K140" s="82">
        <f ca="1">SUM(IF(J140="Sim",IF(H140="",0,IF(OR(H140 = Geral!$A$43,H140 = Geral!$A$44),Geral!$H$13,IF(YEAR(NOW())-YEAR(E140) &lt; 19,Geral!$I$17,Geral!$H$17))),0),IF(H140="",0,IF(OR(H140 = Geral!$A$43,H140 = Geral!$A$44),Geral!$H$13,IF(YEAR(NOW())-YEAR(E140) &lt; 18,Geral!$I$13,Geral!$H$13))))</f>
        <v>0</v>
      </c>
      <c r="L140" s="207"/>
      <c r="M140" s="208"/>
      <c r="N140" s="209"/>
      <c r="O140" s="83" t="str">
        <f>G140</f>
        <v/>
      </c>
      <c r="P140" s="84">
        <f>D141</f>
        <v>0</v>
      </c>
      <c r="Q140" s="85">
        <f t="shared" si="0"/>
        <v>0</v>
      </c>
      <c r="R140" s="85"/>
      <c r="S140" s="86" t="str">
        <f t="shared" ref="S140:T140" si="186">E140</f>
        <v/>
      </c>
      <c r="T140" s="85" t="str">
        <f t="shared" si="186"/>
        <v/>
      </c>
      <c r="U140" s="87">
        <f ca="1">A140</f>
        <v>0</v>
      </c>
      <c r="V140" s="88" t="str">
        <f>C140</f>
        <v/>
      </c>
      <c r="W140" s="10"/>
      <c r="X140" s="5"/>
      <c r="Y140" s="5"/>
      <c r="Z140" s="5"/>
    </row>
    <row r="141" spans="1:26" ht="19.5" customHeight="1">
      <c r="A141" s="205"/>
      <c r="B141" s="193"/>
      <c r="C141" s="196"/>
      <c r="D141" s="89"/>
      <c r="E141" s="199"/>
      <c r="F141" s="193"/>
      <c r="G141" s="193"/>
      <c r="H141" s="90"/>
      <c r="I141" s="91" t="str">
        <f ca="1">IF(H141="","",IF(VLOOKUP(H141,Geral!$B$35:$D$56,3,FALSE)="&lt;=",IF(YEAR(NOW())-YEAR(E140)&gt;VLOOKUP(H141,Geral!$B$35:$C$56,2,FALSE),"ý","þ"),IF(VLOOKUP(H141,Geral!$B$35:$D$56,3,FALSE)="&gt;=",IF(YEAR(NOW())-YEAR(E140)&lt;VLOOKUP(H141,Geral!$B$35:$C$56,2,FALSE),"ý","þ"))))</f>
        <v/>
      </c>
      <c r="J141" s="193"/>
      <c r="K141" s="92">
        <f ca="1">IF(H141="",0,IF(OR(H141 = Geral!$A$43,H141 = Geral!$A$44),Geral!$H$15,IF(YEAR(NOW())-YEAR(E140) &lt; 19,Geral!$I$15,Geral!$H$15)))</f>
        <v>0</v>
      </c>
      <c r="L141" s="89"/>
      <c r="M141" s="91" t="str">
        <f ca="1">IF(L141="","",IF(VLOOKUP($H141,Geral!$B$36:$D$56,3,FALSE)="&lt;=",IF(YEAR(NOW())-YEAR(VLOOKUP(L141,Atletas!$B$2:$D$98,3,FALSE))&gt;VLOOKUP($H141,Geral!$B$36:$C$56,2,FALSE),"ý","þ"),IF(VLOOKUP($H141,Geral!$B$36:$D$56,3,FALSE)="&gt;=",IF(YEAR(NOW())-YEAR(VLOOKUP(L141,Atletas!$B$2:$D$98,3,FALSE))&lt;VLOOKUP($H141,Geral!$B$36:$C$56,2,FALSE),"ý","þ"))))</f>
        <v/>
      </c>
      <c r="N141" s="93" t="str">
        <f>IF($L141="","",IF(IFERROR(VLOOKUP($L141,Atletas!$B$2:$F$98,2,FALSE),"") ="","Cadastro não encontrado. Digite os dados.",VLOOKUP($L141,Atletas!$B$2:$F$98,2,FALSE)))</f>
        <v/>
      </c>
      <c r="O141" s="94" t="str">
        <f>G140</f>
        <v/>
      </c>
      <c r="P141" s="95">
        <f>D141</f>
        <v>0</v>
      </c>
      <c r="Q141" s="96">
        <f t="shared" si="0"/>
        <v>0</v>
      </c>
      <c r="R141" s="95">
        <f t="shared" ref="R141:R142" si="187">L141</f>
        <v>0</v>
      </c>
      <c r="S141" s="97" t="str">
        <f t="shared" ref="S141:T141" si="188">E140</f>
        <v/>
      </c>
      <c r="T141" s="96" t="str">
        <f t="shared" si="188"/>
        <v/>
      </c>
      <c r="U141" s="110">
        <f ca="1">A140</f>
        <v>0</v>
      </c>
      <c r="V141" s="98" t="str">
        <f>C140</f>
        <v/>
      </c>
      <c r="W141" s="10"/>
      <c r="X141" s="5"/>
      <c r="Y141" s="5"/>
      <c r="Z141" s="5"/>
    </row>
    <row r="142" spans="1:26" ht="19.5" customHeight="1">
      <c r="A142" s="206"/>
      <c r="B142" s="194"/>
      <c r="C142" s="197"/>
      <c r="D142" s="99"/>
      <c r="E142" s="200"/>
      <c r="F142" s="194"/>
      <c r="G142" s="194"/>
      <c r="H142" s="100"/>
      <c r="I142" s="101" t="str">
        <f ca="1">IF(H142="","",IF(VLOOKUP(H142,Geral!$B$57:$D$67,3,FALSE)="&lt;=",IF(YEAR(NOW())-YEAR(E140)&gt;VLOOKUP(H142,Geral!$B$57:$C$67,2,FALSE),"ý","þ"),IF(VLOOKUP(H142,Geral!$B$57:$D$67,3,FALSE)="&gt;=",IF(YEAR(NOW())-YEAR(E140)&lt;VLOOKUP(H142,Geral!$B$57:$C$67,2,FALSE),"ý","þ"))))</f>
        <v/>
      </c>
      <c r="J142" s="194"/>
      <c r="K142" s="102">
        <f ca="1">IF(H142="",0,IF(OR(H142 = Geral!$A$43,H142 = Geral!$A$44),Geral!$H$15,IF(YEAR(NOW())-YEAR(E140) &lt; 19,Geral!$I$15,Geral!$H$15)))</f>
        <v>0</v>
      </c>
      <c r="L142" s="89"/>
      <c r="M142" s="91" t="str">
        <f ca="1">IF(L142="","",IF(VLOOKUP($H142,Geral!$B$58:$D$67,3,FALSE)="&lt;=",IF(YEAR(NOW())-YEAR(VLOOKUP(L142,Atletas!$B$2:$D$98,3,FALSE))&gt;VLOOKUP($H142,Geral!$B$58:$C$67,2,FALSE),"ý","þ"),IF(VLOOKUP($H142,Geral!$B$58:$D$67,3,FALSE)="&gt;=",IF(YEAR(NOW())-YEAR(VLOOKUP(L142,Atletas!$B$2:$D$98,3,FALSE))&lt;VLOOKUP($H142,Geral!$B$58:$C$67,2,FALSE),"ý","þ"))))</f>
        <v/>
      </c>
      <c r="N142" s="103" t="str">
        <f>IF($L142="","",IF(IFERROR(VLOOKUP($L142,Atletas!$B$2:$F$98,2,FALSE),"") ="","Cadastro não encontrado. Digite os dados.",VLOOKUP($L142,Atletas!$B$2:$F$98,2,FALSE)))</f>
        <v/>
      </c>
      <c r="O142" s="104" t="str">
        <f>G140</f>
        <v/>
      </c>
      <c r="P142" s="105">
        <f>D141</f>
        <v>0</v>
      </c>
      <c r="Q142" s="106">
        <f t="shared" si="0"/>
        <v>0</v>
      </c>
      <c r="R142" s="105">
        <f t="shared" si="187"/>
        <v>0</v>
      </c>
      <c r="S142" s="107" t="str">
        <f t="shared" ref="S142:T142" si="189">E140</f>
        <v/>
      </c>
      <c r="T142" s="106" t="str">
        <f t="shared" si="189"/>
        <v/>
      </c>
      <c r="U142" s="112">
        <f ca="1">A140</f>
        <v>0</v>
      </c>
      <c r="V142" s="108" t="str">
        <f>C140</f>
        <v/>
      </c>
      <c r="W142" s="10"/>
      <c r="X142" s="5"/>
      <c r="Y142" s="5"/>
      <c r="Z142" s="5"/>
    </row>
    <row r="143" spans="1:26" ht="19.5" customHeight="1">
      <c r="A143" s="204">
        <f ca="1">SUM(K143:K145)</f>
        <v>0</v>
      </c>
      <c r="B143" s="192">
        <v>48</v>
      </c>
      <c r="C143" s="195" t="str">
        <f>IF($D144="","",IF(IFERROR(VLOOKUP($D144,Atletas!$B$2:$F$98,5,FALSE),"") ="","CLUBE",VLOOKUP($D144,Atletas!$B$2:$F$98,5,FALSE)))</f>
        <v/>
      </c>
      <c r="D143" s="79"/>
      <c r="E143" s="198" t="str">
        <f>IF($D144="","",IF(IFERROR(VLOOKUP($D144,Atletas!$B$2:$F$98,3,FALSE),"") ="","DD/MM/AAAA",VLOOKUP($D144,Atletas!$B$2:$F$98,3,FALSE)))</f>
        <v/>
      </c>
      <c r="F143" s="201" t="str">
        <f>IF($D144="","",IF(IFERROR(VLOOKUP($D144,Atletas!$B$2:$F$98,4,FALSE),"") ="","Gênero",VLOOKUP($D144,Atletas!$B$2:$F$98,4,FALSE)))</f>
        <v/>
      </c>
      <c r="G143" s="202" t="str">
        <f>IF($D144="","",IF(IFERROR(VLOOKUP($D144,Atletas!$B$2:$F$98,2,FALSE),"") ="","Cadastro não encontrado. Digite os dados.",VLOOKUP($D144,Atletas!$B$2:$F$98,2,FALSE)))</f>
        <v/>
      </c>
      <c r="H143" s="80"/>
      <c r="I143" s="81" t="str">
        <f ca="1">IF(H143="","",IF(VLOOKUP(H143,Geral!$B$13:$D$34,3,FALSE)="&lt;=",IF(YEAR(NOW())-YEAR(E143)&gt;VLOOKUP(H143,Geral!$B$13:$C$34,2,FALSE),"ý","þ"),IF(VLOOKUP(H143,Geral!$B$13:$D$34,3,FALSE)="&gt;=",IF(YEAR(NOW())-YEAR(E143)&lt;VLOOKUP(H143,Geral!$B$13:$C$34,2,FALSE),"ý","þ"))))</f>
        <v/>
      </c>
      <c r="J143" s="203" t="s">
        <v>92</v>
      </c>
      <c r="K143" s="82">
        <f ca="1">SUM(IF(J143="Sim",IF(H143="",0,IF(OR(H143 = Geral!$A$43,H143 = Geral!$A$44),Geral!$H$13,IF(YEAR(NOW())-YEAR(E143) &lt; 19,Geral!$I$17,Geral!$H$17))),0),IF(H143="",0,IF(OR(H143 = Geral!$A$43,H143 = Geral!$A$44),Geral!$H$13,IF(YEAR(NOW())-YEAR(E143) &lt; 18,Geral!$I$13,Geral!$H$13))))</f>
        <v>0</v>
      </c>
      <c r="L143" s="207"/>
      <c r="M143" s="208"/>
      <c r="N143" s="209"/>
      <c r="O143" s="83" t="str">
        <f>G143</f>
        <v/>
      </c>
      <c r="P143" s="84">
        <f>D144</f>
        <v>0</v>
      </c>
      <c r="Q143" s="85">
        <f t="shared" si="0"/>
        <v>0</v>
      </c>
      <c r="R143" s="85"/>
      <c r="S143" s="86" t="str">
        <f t="shared" ref="S143:T143" si="190">E143</f>
        <v/>
      </c>
      <c r="T143" s="85" t="str">
        <f t="shared" si="190"/>
        <v/>
      </c>
      <c r="U143" s="87">
        <f ca="1">A143</f>
        <v>0</v>
      </c>
      <c r="V143" s="88" t="str">
        <f>C143</f>
        <v/>
      </c>
      <c r="W143" s="10"/>
      <c r="X143" s="5"/>
      <c r="Y143" s="5"/>
      <c r="Z143" s="5"/>
    </row>
    <row r="144" spans="1:26" ht="19.5" customHeight="1">
      <c r="A144" s="205"/>
      <c r="B144" s="193"/>
      <c r="C144" s="196"/>
      <c r="D144" s="89"/>
      <c r="E144" s="199"/>
      <c r="F144" s="193"/>
      <c r="G144" s="193"/>
      <c r="H144" s="90"/>
      <c r="I144" s="91" t="str">
        <f ca="1">IF(H144="","",IF(VLOOKUP(H144,Geral!$B$35:$D$56,3,FALSE)="&lt;=",IF(YEAR(NOW())-YEAR(E143)&gt;VLOOKUP(H144,Geral!$B$35:$C$56,2,FALSE),"ý","þ"),IF(VLOOKUP(H144,Geral!$B$35:$D$56,3,FALSE)="&gt;=",IF(YEAR(NOW())-YEAR(E143)&lt;VLOOKUP(H144,Geral!$B$35:$C$56,2,FALSE),"ý","þ"))))</f>
        <v/>
      </c>
      <c r="J144" s="193"/>
      <c r="K144" s="92">
        <f ca="1">IF(H144="",0,IF(OR(H144 = Geral!$A$43,H144 = Geral!$A$44),Geral!$H$15,IF(YEAR(NOW())-YEAR(E143) &lt; 19,Geral!$I$15,Geral!$H$15)))</f>
        <v>0</v>
      </c>
      <c r="L144" s="89"/>
      <c r="M144" s="91" t="str">
        <f ca="1">IF(L144="","",IF(VLOOKUP($H144,Geral!$B$36:$D$56,3,FALSE)="&lt;=",IF(YEAR(NOW())-YEAR(VLOOKUP(L144,Atletas!$B$2:$D$98,3,FALSE))&gt;VLOOKUP($H144,Geral!$B$36:$C$56,2,FALSE),"ý","þ"),IF(VLOOKUP($H144,Geral!$B$36:$D$56,3,FALSE)="&gt;=",IF(YEAR(NOW())-YEAR(VLOOKUP(L144,Atletas!$B$2:$D$98,3,FALSE))&lt;VLOOKUP($H144,Geral!$B$36:$C$56,2,FALSE),"ý","þ"))))</f>
        <v/>
      </c>
      <c r="N144" s="93" t="str">
        <f>IF($L144="","",IF(IFERROR(VLOOKUP($L144,Atletas!$B$2:$F$98,2,FALSE),"") ="","Cadastro não encontrado. Digite os dados.",VLOOKUP($L144,Atletas!$B$2:$F$98,2,FALSE)))</f>
        <v/>
      </c>
      <c r="O144" s="94" t="str">
        <f>G143</f>
        <v/>
      </c>
      <c r="P144" s="95">
        <f>D144</f>
        <v>0</v>
      </c>
      <c r="Q144" s="96">
        <f t="shared" si="0"/>
        <v>0</v>
      </c>
      <c r="R144" s="95">
        <f t="shared" ref="R144:R145" si="191">L144</f>
        <v>0</v>
      </c>
      <c r="S144" s="97" t="str">
        <f t="shared" ref="S144:T144" si="192">E143</f>
        <v/>
      </c>
      <c r="T144" s="96" t="str">
        <f t="shared" si="192"/>
        <v/>
      </c>
      <c r="U144" s="110">
        <f ca="1">A143</f>
        <v>0</v>
      </c>
      <c r="V144" s="98" t="str">
        <f>C143</f>
        <v/>
      </c>
      <c r="W144" s="10"/>
      <c r="X144" s="5"/>
      <c r="Y144" s="5"/>
      <c r="Z144" s="5"/>
    </row>
    <row r="145" spans="1:26" ht="19.5" customHeight="1">
      <c r="A145" s="206"/>
      <c r="B145" s="194"/>
      <c r="C145" s="197"/>
      <c r="D145" s="99"/>
      <c r="E145" s="200"/>
      <c r="F145" s="194"/>
      <c r="G145" s="194"/>
      <c r="H145" s="100"/>
      <c r="I145" s="101" t="str">
        <f ca="1">IF(H145="","",IF(VLOOKUP(H145,Geral!$B$57:$D$67,3,FALSE)="&lt;=",IF(YEAR(NOW())-YEAR(E143)&gt;VLOOKUP(H145,Geral!$B$57:$C$67,2,FALSE),"ý","þ"),IF(VLOOKUP(H145,Geral!$B$57:$D$67,3,FALSE)="&gt;=",IF(YEAR(NOW())-YEAR(E143)&lt;VLOOKUP(H145,Geral!$B$57:$C$67,2,FALSE),"ý","þ"))))</f>
        <v/>
      </c>
      <c r="J145" s="194"/>
      <c r="K145" s="102">
        <f ca="1">IF(H145="",0,IF(OR(H145 = Geral!$A$43,H145 = Geral!$A$44),Geral!$H$15,IF(YEAR(NOW())-YEAR(E143) &lt; 19,Geral!$I$15,Geral!$H$15)))</f>
        <v>0</v>
      </c>
      <c r="L145" s="89"/>
      <c r="M145" s="91" t="str">
        <f ca="1">IF(L145="","",IF(VLOOKUP($H145,Geral!$B$58:$D$67,3,FALSE)="&lt;=",IF(YEAR(NOW())-YEAR(VLOOKUP(L145,Atletas!$B$2:$D$98,3,FALSE))&gt;VLOOKUP($H145,Geral!$B$58:$C$67,2,FALSE),"ý","þ"),IF(VLOOKUP($H145,Geral!$B$58:$D$67,3,FALSE)="&gt;=",IF(YEAR(NOW())-YEAR(VLOOKUP(L145,Atletas!$B$2:$D$98,3,FALSE))&lt;VLOOKUP($H145,Geral!$B$58:$C$67,2,FALSE),"ý","þ"))))</f>
        <v/>
      </c>
      <c r="N145" s="103" t="str">
        <f>IF($L145="","",IF(IFERROR(VLOOKUP($L145,Atletas!$B$2:$F$98,2,FALSE),"") ="","Cadastro não encontrado. Digite os dados.",VLOOKUP($L145,Atletas!$B$2:$F$98,2,FALSE)))</f>
        <v/>
      </c>
      <c r="O145" s="104" t="str">
        <f>G143</f>
        <v/>
      </c>
      <c r="P145" s="105">
        <f>D144</f>
        <v>0</v>
      </c>
      <c r="Q145" s="106">
        <f t="shared" si="0"/>
        <v>0</v>
      </c>
      <c r="R145" s="105">
        <f t="shared" si="191"/>
        <v>0</v>
      </c>
      <c r="S145" s="107" t="str">
        <f t="shared" ref="S145:T145" si="193">E143</f>
        <v/>
      </c>
      <c r="T145" s="106" t="str">
        <f t="shared" si="193"/>
        <v/>
      </c>
      <c r="U145" s="112">
        <f ca="1">A143</f>
        <v>0</v>
      </c>
      <c r="V145" s="108" t="str">
        <f>C143</f>
        <v/>
      </c>
      <c r="W145" s="10"/>
      <c r="X145" s="5"/>
      <c r="Y145" s="5"/>
      <c r="Z145" s="5"/>
    </row>
    <row r="146" spans="1:26" ht="19.5" customHeight="1">
      <c r="A146" s="204">
        <f ca="1">SUM(K146:K148)</f>
        <v>0</v>
      </c>
      <c r="B146" s="192">
        <v>49</v>
      </c>
      <c r="C146" s="195" t="str">
        <f>IF($D147="","",IF(IFERROR(VLOOKUP($D147,Atletas!$B$2:$F$98,5,FALSE),"") ="","CLUBE",VLOOKUP($D147,Atletas!$B$2:$F$98,5,FALSE)))</f>
        <v/>
      </c>
      <c r="D146" s="79"/>
      <c r="E146" s="198" t="str">
        <f>IF($D147="","",IF(IFERROR(VLOOKUP($D147,Atletas!$B$2:$F$98,3,FALSE),"") ="","DD/MM/AAAA",VLOOKUP($D147,Atletas!$B$2:$F$98,3,FALSE)))</f>
        <v/>
      </c>
      <c r="F146" s="201" t="str">
        <f>IF($D147="","",IF(IFERROR(VLOOKUP($D147,Atletas!$B$2:$F$98,4,FALSE),"") ="","Gênero",VLOOKUP($D147,Atletas!$B$2:$F$98,4,FALSE)))</f>
        <v/>
      </c>
      <c r="G146" s="202" t="str">
        <f>IF($D147="","",IF(IFERROR(VLOOKUP($D147,Atletas!$B$2:$F$98,2,FALSE),"") ="","Cadastro não encontrado. Digite os dados.",VLOOKUP($D147,Atletas!$B$2:$F$98,2,FALSE)))</f>
        <v/>
      </c>
      <c r="H146" s="80"/>
      <c r="I146" s="81" t="str">
        <f ca="1">IF(H146="","",IF(VLOOKUP(H146,Geral!$B$13:$D$34,3,FALSE)="&lt;=",IF(YEAR(NOW())-YEAR(E146)&gt;VLOOKUP(H146,Geral!$B$13:$C$34,2,FALSE),"ý","þ"),IF(VLOOKUP(H146,Geral!$B$13:$D$34,3,FALSE)="&gt;=",IF(YEAR(NOW())-YEAR(E146)&lt;VLOOKUP(H146,Geral!$B$13:$C$34,2,FALSE),"ý","þ"))))</f>
        <v/>
      </c>
      <c r="J146" s="203" t="s">
        <v>92</v>
      </c>
      <c r="K146" s="82">
        <f ca="1">SUM(IF(J146="Sim",IF(H146="",0,IF(OR(H146 = Geral!$A$43,H146 = Geral!$A$44),Geral!$H$13,IF(YEAR(NOW())-YEAR(E146) &lt; 19,Geral!$I$17,Geral!$H$17))),0),IF(H146="",0,IF(OR(H146 = Geral!$A$43,H146 = Geral!$A$44),Geral!$H$13,IF(YEAR(NOW())-YEAR(E146) &lt; 18,Geral!$I$13,Geral!$H$13))))</f>
        <v>0</v>
      </c>
      <c r="L146" s="207"/>
      <c r="M146" s="208"/>
      <c r="N146" s="209"/>
      <c r="O146" s="83" t="str">
        <f>G146</f>
        <v/>
      </c>
      <c r="P146" s="84">
        <f>D147</f>
        <v>0</v>
      </c>
      <c r="Q146" s="85">
        <f t="shared" si="0"/>
        <v>0</v>
      </c>
      <c r="R146" s="85"/>
      <c r="S146" s="86" t="str">
        <f t="shared" ref="S146:T146" si="194">E146</f>
        <v/>
      </c>
      <c r="T146" s="85" t="str">
        <f t="shared" si="194"/>
        <v/>
      </c>
      <c r="U146" s="87">
        <f ca="1">A146</f>
        <v>0</v>
      </c>
      <c r="V146" s="88" t="str">
        <f>C146</f>
        <v/>
      </c>
      <c r="W146" s="10"/>
      <c r="X146" s="5"/>
      <c r="Y146" s="5"/>
      <c r="Z146" s="5"/>
    </row>
    <row r="147" spans="1:26" ht="19.5" customHeight="1">
      <c r="A147" s="205"/>
      <c r="B147" s="193"/>
      <c r="C147" s="196"/>
      <c r="D147" s="89"/>
      <c r="E147" s="199"/>
      <c r="F147" s="193"/>
      <c r="G147" s="193"/>
      <c r="H147" s="90"/>
      <c r="I147" s="91" t="str">
        <f ca="1">IF(H147="","",IF(VLOOKUP(H147,Geral!$B$35:$D$56,3,FALSE)="&lt;=",IF(YEAR(NOW())-YEAR(E146)&gt;VLOOKUP(H147,Geral!$B$35:$C$56,2,FALSE),"ý","þ"),IF(VLOOKUP(H147,Geral!$B$35:$D$56,3,FALSE)="&gt;=",IF(YEAR(NOW())-YEAR(E146)&lt;VLOOKUP(H147,Geral!$B$35:$C$56,2,FALSE),"ý","þ"))))</f>
        <v/>
      </c>
      <c r="J147" s="193"/>
      <c r="K147" s="92">
        <f ca="1">IF(H147="",0,IF(OR(H147 = Geral!$A$43,H147 = Geral!$A$44),Geral!$H$15,IF(YEAR(NOW())-YEAR(E146) &lt; 19,Geral!$I$15,Geral!$H$15)))</f>
        <v>0</v>
      </c>
      <c r="L147" s="89"/>
      <c r="M147" s="91" t="str">
        <f ca="1">IF(L147="","",IF(VLOOKUP($H147,Geral!$B$36:$D$56,3,FALSE)="&lt;=",IF(YEAR(NOW())-YEAR(VLOOKUP(L147,Atletas!$B$2:$D$98,3,FALSE))&gt;VLOOKUP($H147,Geral!$B$36:$C$56,2,FALSE),"ý","þ"),IF(VLOOKUP($H147,Geral!$B$36:$D$56,3,FALSE)="&gt;=",IF(YEAR(NOW())-YEAR(VLOOKUP(L147,Atletas!$B$2:$D$98,3,FALSE))&lt;VLOOKUP($H147,Geral!$B$36:$C$56,2,FALSE),"ý","þ"))))</f>
        <v/>
      </c>
      <c r="N147" s="93" t="str">
        <f>IF($L147="","",IF(IFERROR(VLOOKUP($L147,Atletas!$B$2:$F$98,2,FALSE),"") ="","Cadastro não encontrado. Digite os dados.",VLOOKUP($L147,Atletas!$B$2:$F$98,2,FALSE)))</f>
        <v/>
      </c>
      <c r="O147" s="94" t="str">
        <f>G146</f>
        <v/>
      </c>
      <c r="P147" s="95">
        <f>D147</f>
        <v>0</v>
      </c>
      <c r="Q147" s="96">
        <f t="shared" si="0"/>
        <v>0</v>
      </c>
      <c r="R147" s="95">
        <f t="shared" ref="R147:R148" si="195">L147</f>
        <v>0</v>
      </c>
      <c r="S147" s="97" t="str">
        <f t="shared" ref="S147:T147" si="196">E146</f>
        <v/>
      </c>
      <c r="T147" s="96" t="str">
        <f t="shared" si="196"/>
        <v/>
      </c>
      <c r="U147" s="110">
        <f ca="1">A146</f>
        <v>0</v>
      </c>
      <c r="V147" s="98" t="str">
        <f>C146</f>
        <v/>
      </c>
      <c r="W147" s="10"/>
      <c r="X147" s="5"/>
      <c r="Y147" s="5"/>
      <c r="Z147" s="5"/>
    </row>
    <row r="148" spans="1:26" ht="19.5" customHeight="1">
      <c r="A148" s="206"/>
      <c r="B148" s="194"/>
      <c r="C148" s="197"/>
      <c r="D148" s="99"/>
      <c r="E148" s="200"/>
      <c r="F148" s="194"/>
      <c r="G148" s="194"/>
      <c r="H148" s="100"/>
      <c r="I148" s="101" t="str">
        <f ca="1">IF(H148="","",IF(VLOOKUP(H148,Geral!$B$57:$D$67,3,FALSE)="&lt;=",IF(YEAR(NOW())-YEAR(E146)&gt;VLOOKUP(H148,Geral!$B$57:$C$67,2,FALSE),"ý","þ"),IF(VLOOKUP(H148,Geral!$B$57:$D$67,3,FALSE)="&gt;=",IF(YEAR(NOW())-YEAR(E146)&lt;VLOOKUP(H148,Geral!$B$57:$C$67,2,FALSE),"ý","þ"))))</f>
        <v/>
      </c>
      <c r="J148" s="194"/>
      <c r="K148" s="102">
        <f ca="1">IF(H148="",0,IF(OR(H148 = Geral!$A$43,H148 = Geral!$A$44),Geral!$H$15,IF(YEAR(NOW())-YEAR(E146) &lt; 19,Geral!$I$15,Geral!$H$15)))</f>
        <v>0</v>
      </c>
      <c r="L148" s="89"/>
      <c r="M148" s="91" t="str">
        <f ca="1">IF(L148="","",IF(VLOOKUP($H148,Geral!$B$58:$D$67,3,FALSE)="&lt;=",IF(YEAR(NOW())-YEAR(VLOOKUP(L148,Atletas!$B$2:$D$98,3,FALSE))&gt;VLOOKUP($H148,Geral!$B$58:$C$67,2,FALSE),"ý","þ"),IF(VLOOKUP($H148,Geral!$B$58:$D$67,3,FALSE)="&gt;=",IF(YEAR(NOW())-YEAR(VLOOKUP(L148,Atletas!$B$2:$D$98,3,FALSE))&lt;VLOOKUP($H148,Geral!$B$58:$C$67,2,FALSE),"ý","þ"))))</f>
        <v/>
      </c>
      <c r="N148" s="103" t="str">
        <f>IF($L148="","",IF(IFERROR(VLOOKUP($L148,Atletas!$B$2:$F$98,2,FALSE),"") ="","Cadastro não encontrado. Digite os dados.",VLOOKUP($L148,Atletas!$B$2:$F$98,2,FALSE)))</f>
        <v/>
      </c>
      <c r="O148" s="104" t="str">
        <f>G146</f>
        <v/>
      </c>
      <c r="P148" s="105">
        <f>D147</f>
        <v>0</v>
      </c>
      <c r="Q148" s="106">
        <f t="shared" si="0"/>
        <v>0</v>
      </c>
      <c r="R148" s="105">
        <f t="shared" si="195"/>
        <v>0</v>
      </c>
      <c r="S148" s="107" t="str">
        <f t="shared" ref="S148:T148" si="197">E146</f>
        <v/>
      </c>
      <c r="T148" s="106" t="str">
        <f t="shared" si="197"/>
        <v/>
      </c>
      <c r="U148" s="112">
        <f ca="1">A146</f>
        <v>0</v>
      </c>
      <c r="V148" s="108" t="str">
        <f>C146</f>
        <v/>
      </c>
      <c r="W148" s="10"/>
      <c r="X148" s="5"/>
      <c r="Y148" s="5"/>
      <c r="Z148" s="5"/>
    </row>
    <row r="149" spans="1:26" ht="19.5" customHeight="1">
      <c r="A149" s="204">
        <f ca="1">SUM(K149:K151)</f>
        <v>0</v>
      </c>
      <c r="B149" s="192">
        <v>50</v>
      </c>
      <c r="C149" s="195" t="str">
        <f>IF($D150="","",IF(IFERROR(VLOOKUP($D150,Atletas!$B$2:$F$98,5,FALSE),"") ="","CLUBE",VLOOKUP($D150,Atletas!$B$2:$F$98,5,FALSE)))</f>
        <v/>
      </c>
      <c r="D149" s="79"/>
      <c r="E149" s="198" t="str">
        <f>IF($D150="","",IF(IFERROR(VLOOKUP($D150,Atletas!$B$2:$F$98,3,FALSE),"") ="","DD/MM/AAAA",VLOOKUP($D150,Atletas!$B$2:$F$98,3,FALSE)))</f>
        <v/>
      </c>
      <c r="F149" s="201" t="str">
        <f>IF($D150="","",IF(IFERROR(VLOOKUP($D150,Atletas!$B$2:$F$98,4,FALSE),"") ="","Gênero",VLOOKUP($D150,Atletas!$B$2:$F$98,4,FALSE)))</f>
        <v/>
      </c>
      <c r="G149" s="202" t="str">
        <f>IF($D150="","",IF(IFERROR(VLOOKUP($D150,Atletas!$B$2:$F$98,2,FALSE),"") ="","Cadastro não encontrado. Digite os dados.",VLOOKUP($D150,Atletas!$B$2:$F$98,2,FALSE)))</f>
        <v/>
      </c>
      <c r="H149" s="80"/>
      <c r="I149" s="81" t="str">
        <f ca="1">IF(H149="","",IF(VLOOKUP(H149,Geral!$B$13:$D$34,3,FALSE)="&lt;=",IF(YEAR(NOW())-YEAR(E149)&gt;VLOOKUP(H149,Geral!$B$13:$C$34,2,FALSE),"ý","þ"),IF(VLOOKUP(H149,Geral!$B$13:$D$34,3,FALSE)="&gt;=",IF(YEAR(NOW())-YEAR(E149)&lt;VLOOKUP(H149,Geral!$B$13:$C$34,2,FALSE),"ý","þ"))))</f>
        <v/>
      </c>
      <c r="J149" s="203" t="s">
        <v>92</v>
      </c>
      <c r="K149" s="82">
        <f ca="1">SUM(IF(J149="Sim",IF(H149="",0,IF(OR(H149 = Geral!$A$43,H149 = Geral!$A$44),Geral!$H$13,IF(YEAR(NOW())-YEAR(E149) &lt; 19,Geral!$I$17,Geral!$H$17))),0),IF(H149="",0,IF(OR(H149 = Geral!$A$43,H149 = Geral!$A$44),Geral!$H$13,IF(YEAR(NOW())-YEAR(E149) &lt; 18,Geral!$I$13,Geral!$H$13))))</f>
        <v>0</v>
      </c>
      <c r="L149" s="207"/>
      <c r="M149" s="208"/>
      <c r="N149" s="209"/>
      <c r="O149" s="83" t="str">
        <f>G149</f>
        <v/>
      </c>
      <c r="P149" s="84">
        <f>D150</f>
        <v>0</v>
      </c>
      <c r="Q149" s="85">
        <f t="shared" si="0"/>
        <v>0</v>
      </c>
      <c r="R149" s="85"/>
      <c r="S149" s="86" t="str">
        <f t="shared" ref="S149:T149" si="198">E149</f>
        <v/>
      </c>
      <c r="T149" s="85" t="str">
        <f t="shared" si="198"/>
        <v/>
      </c>
      <c r="U149" s="87">
        <f ca="1">A149</f>
        <v>0</v>
      </c>
      <c r="V149" s="88" t="str">
        <f>C149</f>
        <v/>
      </c>
      <c r="W149" s="10"/>
      <c r="X149" s="5"/>
      <c r="Y149" s="5"/>
      <c r="Z149" s="5"/>
    </row>
    <row r="150" spans="1:26" ht="19.5" customHeight="1">
      <c r="A150" s="205"/>
      <c r="B150" s="193"/>
      <c r="C150" s="196"/>
      <c r="D150" s="89"/>
      <c r="E150" s="199"/>
      <c r="F150" s="193"/>
      <c r="G150" s="193"/>
      <c r="H150" s="90"/>
      <c r="I150" s="91" t="str">
        <f ca="1">IF(H150="","",IF(VLOOKUP(H150,Geral!$B$35:$D$56,3,FALSE)="&lt;=",IF(YEAR(NOW())-YEAR(E149)&gt;VLOOKUP(H150,Geral!$B$35:$C$56,2,FALSE),"ý","þ"),IF(VLOOKUP(H150,Geral!$B$35:$D$56,3,FALSE)="&gt;=",IF(YEAR(NOW())-YEAR(E149)&lt;VLOOKUP(H150,Geral!$B$35:$C$56,2,FALSE),"ý","þ"))))</f>
        <v/>
      </c>
      <c r="J150" s="193"/>
      <c r="K150" s="92">
        <f ca="1">IF(H150="",0,IF(OR(H150 = Geral!$A$43,H150 = Geral!$A$44),Geral!$H$15,IF(YEAR(NOW())-YEAR(E149) &lt; 19,Geral!$I$15,Geral!$H$15)))</f>
        <v>0</v>
      </c>
      <c r="L150" s="89"/>
      <c r="M150" s="91" t="str">
        <f ca="1">IF(L150="","",IF(VLOOKUP($H150,Geral!$B$36:$D$56,3,FALSE)="&lt;=",IF(YEAR(NOW())-YEAR(VLOOKUP(L150,Atletas!$B$2:$D$98,3,FALSE))&gt;VLOOKUP($H150,Geral!$B$36:$C$56,2,FALSE),"ý","þ"),IF(VLOOKUP($H150,Geral!$B$36:$D$56,3,FALSE)="&gt;=",IF(YEAR(NOW())-YEAR(VLOOKUP(L150,Atletas!$B$2:$D$98,3,FALSE))&lt;VLOOKUP($H150,Geral!$B$36:$C$56,2,FALSE),"ý","þ"))))</f>
        <v/>
      </c>
      <c r="N150" s="93" t="str">
        <f>IF($L150="","",IF(IFERROR(VLOOKUP($L150,Atletas!$B$2:$F$98,2,FALSE),"") ="","Cadastro não encontrado. Digite os dados.",VLOOKUP($L150,Atletas!$B$2:$F$98,2,FALSE)))</f>
        <v/>
      </c>
      <c r="O150" s="94" t="str">
        <f>G149</f>
        <v/>
      </c>
      <c r="P150" s="95">
        <f>D150</f>
        <v>0</v>
      </c>
      <c r="Q150" s="96">
        <f t="shared" si="0"/>
        <v>0</v>
      </c>
      <c r="R150" s="95">
        <f t="shared" ref="R150:R151" si="199">L150</f>
        <v>0</v>
      </c>
      <c r="S150" s="97" t="str">
        <f t="shared" ref="S150:T150" si="200">E149</f>
        <v/>
      </c>
      <c r="T150" s="96" t="str">
        <f t="shared" si="200"/>
        <v/>
      </c>
      <c r="U150" s="110">
        <f ca="1">A149</f>
        <v>0</v>
      </c>
      <c r="V150" s="98" t="str">
        <f>C149</f>
        <v/>
      </c>
      <c r="W150" s="10"/>
      <c r="X150" s="5"/>
      <c r="Y150" s="5"/>
      <c r="Z150" s="5"/>
    </row>
    <row r="151" spans="1:26" ht="19.5" customHeight="1">
      <c r="A151" s="206"/>
      <c r="B151" s="194"/>
      <c r="C151" s="197"/>
      <c r="D151" s="99"/>
      <c r="E151" s="200"/>
      <c r="F151" s="194"/>
      <c r="G151" s="194"/>
      <c r="H151" s="100"/>
      <c r="I151" s="101" t="str">
        <f ca="1">IF(H151="","",IF(VLOOKUP(H151,Geral!$B$57:$D$67,3,FALSE)="&lt;=",IF(YEAR(NOW())-YEAR(E149)&gt;VLOOKUP(H151,Geral!$B$57:$C$67,2,FALSE),"ý","þ"),IF(VLOOKUP(H151,Geral!$B$57:$D$67,3,FALSE)="&gt;=",IF(YEAR(NOW())-YEAR(E149)&lt;VLOOKUP(H151,Geral!$B$57:$C$67,2,FALSE),"ý","þ"))))</f>
        <v/>
      </c>
      <c r="J151" s="194"/>
      <c r="K151" s="102">
        <f ca="1">IF(H151="",0,IF(OR(H151 = Geral!$A$43,H151 = Geral!$A$44),Geral!$H$15,IF(YEAR(NOW())-YEAR(E149) &lt; 19,Geral!$I$15,Geral!$H$15)))</f>
        <v>0</v>
      </c>
      <c r="L151" s="89"/>
      <c r="M151" s="91" t="str">
        <f ca="1">IF(L151="","",IF(VLOOKUP($H151,Geral!$B$58:$D$67,3,FALSE)="&lt;=",IF(YEAR(NOW())-YEAR(VLOOKUP(L151,Atletas!$B$2:$D$98,3,FALSE))&gt;VLOOKUP($H151,Geral!$B$58:$C$67,2,FALSE),"ý","þ"),IF(VLOOKUP($H151,Geral!$B$58:$D$67,3,FALSE)="&gt;=",IF(YEAR(NOW())-YEAR(VLOOKUP(L151,Atletas!$B$2:$D$98,3,FALSE))&lt;VLOOKUP($H151,Geral!$B$58:$C$67,2,FALSE),"ý","þ"))))</f>
        <v/>
      </c>
      <c r="N151" s="103" t="str">
        <f>IF($L151="","",IF(IFERROR(VLOOKUP($L151,Atletas!$B$2:$F$98,2,FALSE),"") ="","Cadastro não encontrado. Digite os dados.",VLOOKUP($L151,Atletas!$B$2:$F$98,2,FALSE)))</f>
        <v/>
      </c>
      <c r="O151" s="104" t="str">
        <f>G149</f>
        <v/>
      </c>
      <c r="P151" s="105">
        <f>D150</f>
        <v>0</v>
      </c>
      <c r="Q151" s="106">
        <f t="shared" si="0"/>
        <v>0</v>
      </c>
      <c r="R151" s="105">
        <f t="shared" si="199"/>
        <v>0</v>
      </c>
      <c r="S151" s="107" t="str">
        <f t="shared" ref="S151:T151" si="201">E149</f>
        <v/>
      </c>
      <c r="T151" s="106" t="str">
        <f t="shared" si="201"/>
        <v/>
      </c>
      <c r="U151" s="112">
        <f ca="1">A149</f>
        <v>0</v>
      </c>
      <c r="V151" s="108" t="str">
        <f>C149</f>
        <v/>
      </c>
      <c r="W151" s="10"/>
      <c r="X151" s="5"/>
      <c r="Y151" s="5"/>
      <c r="Z151" s="5"/>
    </row>
    <row r="152" spans="1:26" ht="19.5" customHeight="1">
      <c r="A152" s="204">
        <f ca="1">SUM(K152:K154)</f>
        <v>0</v>
      </c>
      <c r="B152" s="192">
        <v>51</v>
      </c>
      <c r="C152" s="195" t="str">
        <f>IF($D153="","",IF(IFERROR(VLOOKUP($D153,Atletas!$B$2:$F$98,5,FALSE),"") ="","CLUBE",VLOOKUP($D153,Atletas!$B$2:$F$98,5,FALSE)))</f>
        <v/>
      </c>
      <c r="D152" s="79"/>
      <c r="E152" s="198" t="str">
        <f>IF($D153="","",IF(IFERROR(VLOOKUP($D153,Atletas!$B$2:$F$98,3,FALSE),"") ="","DD/MM/AAAA",VLOOKUP($D153,Atletas!$B$2:$F$98,3,FALSE)))</f>
        <v/>
      </c>
      <c r="F152" s="201" t="str">
        <f>IF($D153="","",IF(IFERROR(VLOOKUP($D153,Atletas!$B$2:$F$98,4,FALSE),"") ="","Gênero",VLOOKUP($D153,Atletas!$B$2:$F$98,4,FALSE)))</f>
        <v/>
      </c>
      <c r="G152" s="202" t="str">
        <f>IF($D153="","",IF(IFERROR(VLOOKUP($D153,Atletas!$B$2:$F$98,2,FALSE),"") ="","Cadastro não encontrado. Digite os dados.",VLOOKUP($D153,Atletas!$B$2:$F$98,2,FALSE)))</f>
        <v/>
      </c>
      <c r="H152" s="80"/>
      <c r="I152" s="81" t="str">
        <f ca="1">IF(H152="","",IF(VLOOKUP(H152,Geral!$B$13:$D$34,3,FALSE)="&lt;=",IF(YEAR(NOW())-YEAR(E152)&gt;VLOOKUP(H152,Geral!$B$13:$C$34,2,FALSE),"ý","þ"),IF(VLOOKUP(H152,Geral!$B$13:$D$34,3,FALSE)="&gt;=",IF(YEAR(NOW())-YEAR(E152)&lt;VLOOKUP(H152,Geral!$B$13:$C$34,2,FALSE),"ý","þ"))))</f>
        <v/>
      </c>
      <c r="J152" s="203" t="s">
        <v>92</v>
      </c>
      <c r="K152" s="82">
        <f ca="1">SUM(IF(J152="Sim",IF(H152="",0,IF(OR(H152 = Geral!$A$43,H152 = Geral!$A$44),Geral!$H$13,IF(YEAR(NOW())-YEAR(E152) &lt; 19,Geral!$I$17,Geral!$H$17))),0),IF(H152="",0,IF(OR(H152 = Geral!$A$43,H152 = Geral!$A$44),Geral!$H$13,IF(YEAR(NOW())-YEAR(E152) &lt; 18,Geral!$I$13,Geral!$H$13))))</f>
        <v>0</v>
      </c>
      <c r="L152" s="207"/>
      <c r="M152" s="208"/>
      <c r="N152" s="209"/>
      <c r="O152" s="83" t="str">
        <f>G152</f>
        <v/>
      </c>
      <c r="P152" s="84">
        <f>D153</f>
        <v>0</v>
      </c>
      <c r="Q152" s="85">
        <f t="shared" si="0"/>
        <v>0</v>
      </c>
      <c r="R152" s="85"/>
      <c r="S152" s="86" t="str">
        <f t="shared" ref="S152:T152" si="202">E152</f>
        <v/>
      </c>
      <c r="T152" s="85" t="str">
        <f t="shared" si="202"/>
        <v/>
      </c>
      <c r="U152" s="87">
        <f ca="1">A152</f>
        <v>0</v>
      </c>
      <c r="V152" s="88" t="str">
        <f>C152</f>
        <v/>
      </c>
      <c r="W152" s="10"/>
      <c r="X152" s="5"/>
      <c r="Y152" s="5"/>
      <c r="Z152" s="5"/>
    </row>
    <row r="153" spans="1:26" ht="19.5" customHeight="1">
      <c r="A153" s="205"/>
      <c r="B153" s="193"/>
      <c r="C153" s="196"/>
      <c r="D153" s="89"/>
      <c r="E153" s="199"/>
      <c r="F153" s="193"/>
      <c r="G153" s="193"/>
      <c r="H153" s="90"/>
      <c r="I153" s="91" t="str">
        <f ca="1">IF(H153="","",IF(VLOOKUP(H153,Geral!$B$35:$D$56,3,FALSE)="&lt;=",IF(YEAR(NOW())-YEAR(E152)&gt;VLOOKUP(H153,Geral!$B$35:$C$56,2,FALSE),"ý","þ"),IF(VLOOKUP(H153,Geral!$B$35:$D$56,3,FALSE)="&gt;=",IF(YEAR(NOW())-YEAR(E152)&lt;VLOOKUP(H153,Geral!$B$35:$C$56,2,FALSE),"ý","þ"))))</f>
        <v/>
      </c>
      <c r="J153" s="193"/>
      <c r="K153" s="92">
        <f ca="1">IF(H153="",0,IF(OR(H153 = Geral!$A$43,H153 = Geral!$A$44),Geral!$H$15,IF(YEAR(NOW())-YEAR(E152) &lt; 19,Geral!$I$15,Geral!$H$15)))</f>
        <v>0</v>
      </c>
      <c r="L153" s="89"/>
      <c r="M153" s="91" t="str">
        <f ca="1">IF(L153="","",IF(VLOOKUP($H153,Geral!$B$36:$D$56,3,FALSE)="&lt;=",IF(YEAR(NOW())-YEAR(VLOOKUP(L153,Atletas!$B$2:$D$98,3,FALSE))&gt;VLOOKUP($H153,Geral!$B$36:$C$56,2,FALSE),"ý","þ"),IF(VLOOKUP($H153,Geral!$B$36:$D$56,3,FALSE)="&gt;=",IF(YEAR(NOW())-YEAR(VLOOKUP(L153,Atletas!$B$2:$D$98,3,FALSE))&lt;VLOOKUP($H153,Geral!$B$36:$C$56,2,FALSE),"ý","þ"))))</f>
        <v/>
      </c>
      <c r="N153" s="93" t="str">
        <f>IF($L153="","",IF(IFERROR(VLOOKUP($L153,Atletas!$B$2:$F$98,2,FALSE),"") ="","Cadastro não encontrado. Digite os dados.",VLOOKUP($L153,Atletas!$B$2:$F$98,2,FALSE)))</f>
        <v/>
      </c>
      <c r="O153" s="94" t="str">
        <f>G152</f>
        <v/>
      </c>
      <c r="P153" s="95">
        <f>D153</f>
        <v>0</v>
      </c>
      <c r="Q153" s="96">
        <f t="shared" si="0"/>
        <v>0</v>
      </c>
      <c r="R153" s="95">
        <f t="shared" ref="R153:R154" si="203">L153</f>
        <v>0</v>
      </c>
      <c r="S153" s="97" t="str">
        <f t="shared" ref="S153:T153" si="204">E152</f>
        <v/>
      </c>
      <c r="T153" s="96" t="str">
        <f t="shared" si="204"/>
        <v/>
      </c>
      <c r="U153" s="110">
        <f ca="1">A152</f>
        <v>0</v>
      </c>
      <c r="V153" s="98" t="str">
        <f>C152</f>
        <v/>
      </c>
      <c r="W153" s="10"/>
      <c r="X153" s="5"/>
      <c r="Y153" s="5"/>
      <c r="Z153" s="5"/>
    </row>
    <row r="154" spans="1:26" ht="19.5" customHeight="1">
      <c r="A154" s="206"/>
      <c r="B154" s="194"/>
      <c r="C154" s="197"/>
      <c r="D154" s="99"/>
      <c r="E154" s="200"/>
      <c r="F154" s="194"/>
      <c r="G154" s="194"/>
      <c r="H154" s="100"/>
      <c r="I154" s="101" t="str">
        <f ca="1">IF(H154="","",IF(VLOOKUP(H154,Geral!$B$57:$D$67,3,FALSE)="&lt;=",IF(YEAR(NOW())-YEAR(E152)&gt;VLOOKUP(H154,Geral!$B$57:$C$67,2,FALSE),"ý","þ"),IF(VLOOKUP(H154,Geral!$B$57:$D$67,3,FALSE)="&gt;=",IF(YEAR(NOW())-YEAR(E152)&lt;VLOOKUP(H154,Geral!$B$57:$C$67,2,FALSE),"ý","þ"))))</f>
        <v/>
      </c>
      <c r="J154" s="194"/>
      <c r="K154" s="102">
        <f ca="1">IF(H154="",0,IF(OR(H154 = Geral!$A$43,H154 = Geral!$A$44),Geral!$H$15,IF(YEAR(NOW())-YEAR(E152) &lt; 19,Geral!$I$15,Geral!$H$15)))</f>
        <v>0</v>
      </c>
      <c r="L154" s="89"/>
      <c r="M154" s="91" t="str">
        <f ca="1">IF(L154="","",IF(VLOOKUP($H154,Geral!$B$58:$D$67,3,FALSE)="&lt;=",IF(YEAR(NOW())-YEAR(VLOOKUP(L154,Atletas!$B$2:$D$98,3,FALSE))&gt;VLOOKUP($H154,Geral!$B$58:$C$67,2,FALSE),"ý","þ"),IF(VLOOKUP($H154,Geral!$B$58:$D$67,3,FALSE)="&gt;=",IF(YEAR(NOW())-YEAR(VLOOKUP(L154,Atletas!$B$2:$D$98,3,FALSE))&lt;VLOOKUP($H154,Geral!$B$58:$C$67,2,FALSE),"ý","þ"))))</f>
        <v/>
      </c>
      <c r="N154" s="103" t="str">
        <f>IF($L154="","",IF(IFERROR(VLOOKUP($L154,Atletas!$B$2:$F$98,2,FALSE),"") ="","Cadastro não encontrado. Digite os dados.",VLOOKUP($L154,Atletas!$B$2:$F$98,2,FALSE)))</f>
        <v/>
      </c>
      <c r="O154" s="104" t="str">
        <f>G152</f>
        <v/>
      </c>
      <c r="P154" s="105">
        <f>D153</f>
        <v>0</v>
      </c>
      <c r="Q154" s="106">
        <f t="shared" si="0"/>
        <v>0</v>
      </c>
      <c r="R154" s="105">
        <f t="shared" si="203"/>
        <v>0</v>
      </c>
      <c r="S154" s="107" t="str">
        <f t="shared" ref="S154:T154" si="205">E152</f>
        <v/>
      </c>
      <c r="T154" s="106" t="str">
        <f t="shared" si="205"/>
        <v/>
      </c>
      <c r="U154" s="112">
        <f ca="1">A152</f>
        <v>0</v>
      </c>
      <c r="V154" s="108" t="str">
        <f>C152</f>
        <v/>
      </c>
      <c r="W154" s="10"/>
      <c r="X154" s="5"/>
      <c r="Y154" s="5"/>
      <c r="Z154" s="5"/>
    </row>
    <row r="155" spans="1:26" ht="19.5" customHeight="1">
      <c r="A155" s="204">
        <f ca="1">SUM(K155:K157)</f>
        <v>0</v>
      </c>
      <c r="B155" s="192">
        <v>52</v>
      </c>
      <c r="C155" s="195" t="str">
        <f>IF($D156="","",IF(IFERROR(VLOOKUP($D156,Atletas!$B$2:$F$98,5,FALSE),"") ="","CLUBE",VLOOKUP($D156,Atletas!$B$2:$F$98,5,FALSE)))</f>
        <v/>
      </c>
      <c r="D155" s="79"/>
      <c r="E155" s="198" t="str">
        <f>IF($D156="","",IF(IFERROR(VLOOKUP($D156,Atletas!$B$2:$F$98,3,FALSE),"") ="","DD/MM/AAAA",VLOOKUP($D156,Atletas!$B$2:$F$98,3,FALSE)))</f>
        <v/>
      </c>
      <c r="F155" s="201" t="str">
        <f>IF($D156="","",IF(IFERROR(VLOOKUP($D156,Atletas!$B$2:$F$98,4,FALSE),"") ="","Gênero",VLOOKUP($D156,Atletas!$B$2:$F$98,4,FALSE)))</f>
        <v/>
      </c>
      <c r="G155" s="202" t="str">
        <f>IF($D156="","",IF(IFERROR(VLOOKUP($D156,Atletas!$B$2:$F$98,2,FALSE),"") ="","Cadastro não encontrado. Digite os dados.",VLOOKUP($D156,Atletas!$B$2:$F$98,2,FALSE)))</f>
        <v/>
      </c>
      <c r="H155" s="80"/>
      <c r="I155" s="81" t="str">
        <f ca="1">IF(H155="","",IF(VLOOKUP(H155,Geral!$B$13:$D$34,3,FALSE)="&lt;=",IF(YEAR(NOW())-YEAR(E155)&gt;VLOOKUP(H155,Geral!$B$13:$C$34,2,FALSE),"ý","þ"),IF(VLOOKUP(H155,Geral!$B$13:$D$34,3,FALSE)="&gt;=",IF(YEAR(NOW())-YEAR(E155)&lt;VLOOKUP(H155,Geral!$B$13:$C$34,2,FALSE),"ý","þ"))))</f>
        <v/>
      </c>
      <c r="J155" s="203" t="s">
        <v>92</v>
      </c>
      <c r="K155" s="82">
        <f ca="1">SUM(IF(J155="Sim",IF(H155="",0,IF(OR(H155 = Geral!$A$43,H155 = Geral!$A$44),Geral!$H$13,IF(YEAR(NOW())-YEAR(E155) &lt; 19,Geral!$I$17,Geral!$H$17))),0),IF(H155="",0,IF(OR(H155 = Geral!$A$43,H155 = Geral!$A$44),Geral!$H$13,IF(YEAR(NOW())-YEAR(E155) &lt; 18,Geral!$I$13,Geral!$H$13))))</f>
        <v>0</v>
      </c>
      <c r="L155" s="207"/>
      <c r="M155" s="208"/>
      <c r="N155" s="209"/>
      <c r="O155" s="83" t="str">
        <f>G155</f>
        <v/>
      </c>
      <c r="P155" s="84">
        <f>D156</f>
        <v>0</v>
      </c>
      <c r="Q155" s="85">
        <f t="shared" si="0"/>
        <v>0</v>
      </c>
      <c r="R155" s="85"/>
      <c r="S155" s="86" t="str">
        <f t="shared" ref="S155:T155" si="206">E155</f>
        <v/>
      </c>
      <c r="T155" s="85" t="str">
        <f t="shared" si="206"/>
        <v/>
      </c>
      <c r="U155" s="87">
        <f ca="1">A155</f>
        <v>0</v>
      </c>
      <c r="V155" s="88" t="str">
        <f>C155</f>
        <v/>
      </c>
      <c r="W155" s="10"/>
      <c r="X155" s="5"/>
      <c r="Y155" s="5"/>
      <c r="Z155" s="5"/>
    </row>
    <row r="156" spans="1:26" ht="19.5" customHeight="1">
      <c r="A156" s="205"/>
      <c r="B156" s="193"/>
      <c r="C156" s="196"/>
      <c r="D156" s="89"/>
      <c r="E156" s="199"/>
      <c r="F156" s="193"/>
      <c r="G156" s="193"/>
      <c r="H156" s="90"/>
      <c r="I156" s="91" t="str">
        <f ca="1">IF(H156="","",IF(VLOOKUP(H156,Geral!$B$35:$D$56,3,FALSE)="&lt;=",IF(YEAR(NOW())-YEAR(E155)&gt;VLOOKUP(H156,Geral!$B$35:$C$56,2,FALSE),"ý","þ"),IF(VLOOKUP(H156,Geral!$B$35:$D$56,3,FALSE)="&gt;=",IF(YEAR(NOW())-YEAR(E155)&lt;VLOOKUP(H156,Geral!$B$35:$C$56,2,FALSE),"ý","þ"))))</f>
        <v/>
      </c>
      <c r="J156" s="193"/>
      <c r="K156" s="92">
        <f ca="1">IF(H156="",0,IF(OR(H156 = Geral!$A$43,H156 = Geral!$A$44),Geral!$H$15,IF(YEAR(NOW())-YEAR(E155) &lt; 19,Geral!$I$15,Geral!$H$15)))</f>
        <v>0</v>
      </c>
      <c r="L156" s="89"/>
      <c r="M156" s="91" t="str">
        <f ca="1">IF(L156="","",IF(VLOOKUP($H156,Geral!$B$36:$D$56,3,FALSE)="&lt;=",IF(YEAR(NOW())-YEAR(VLOOKUP(L156,Atletas!$B$2:$D$98,3,FALSE))&gt;VLOOKUP($H156,Geral!$B$36:$C$56,2,FALSE),"ý","þ"),IF(VLOOKUP($H156,Geral!$B$36:$D$56,3,FALSE)="&gt;=",IF(YEAR(NOW())-YEAR(VLOOKUP(L156,Atletas!$B$2:$D$98,3,FALSE))&lt;VLOOKUP($H156,Geral!$B$36:$C$56,2,FALSE),"ý","þ"))))</f>
        <v/>
      </c>
      <c r="N156" s="93" t="str">
        <f>IF($L156="","",IF(IFERROR(VLOOKUP($L156,Atletas!$B$2:$F$98,2,FALSE),"") ="","Cadastro não encontrado. Digite os dados.",VLOOKUP($L156,Atletas!$B$2:$F$98,2,FALSE)))</f>
        <v/>
      </c>
      <c r="O156" s="94" t="str">
        <f>G155</f>
        <v/>
      </c>
      <c r="P156" s="95">
        <f>D156</f>
        <v>0</v>
      </c>
      <c r="Q156" s="96">
        <f t="shared" si="0"/>
        <v>0</v>
      </c>
      <c r="R156" s="95">
        <f t="shared" ref="R156:R157" si="207">L156</f>
        <v>0</v>
      </c>
      <c r="S156" s="97" t="str">
        <f t="shared" ref="S156:T156" si="208">E155</f>
        <v/>
      </c>
      <c r="T156" s="96" t="str">
        <f t="shared" si="208"/>
        <v/>
      </c>
      <c r="U156" s="110">
        <f ca="1">A155</f>
        <v>0</v>
      </c>
      <c r="V156" s="98" t="str">
        <f>C155</f>
        <v/>
      </c>
      <c r="W156" s="10"/>
      <c r="X156" s="5"/>
      <c r="Y156" s="5"/>
      <c r="Z156" s="5"/>
    </row>
    <row r="157" spans="1:26" ht="19.5" customHeight="1">
      <c r="A157" s="206"/>
      <c r="B157" s="194"/>
      <c r="C157" s="197"/>
      <c r="D157" s="99"/>
      <c r="E157" s="200"/>
      <c r="F157" s="194"/>
      <c r="G157" s="194"/>
      <c r="H157" s="100"/>
      <c r="I157" s="101" t="str">
        <f ca="1">IF(H157="","",IF(VLOOKUP(H157,Geral!$B$57:$D$67,3,FALSE)="&lt;=",IF(YEAR(NOW())-YEAR(E155)&gt;VLOOKUP(H157,Geral!$B$57:$C$67,2,FALSE),"ý","þ"),IF(VLOOKUP(H157,Geral!$B$57:$D$67,3,FALSE)="&gt;=",IF(YEAR(NOW())-YEAR(E155)&lt;VLOOKUP(H157,Geral!$B$57:$C$67,2,FALSE),"ý","þ"))))</f>
        <v/>
      </c>
      <c r="J157" s="194"/>
      <c r="K157" s="102">
        <f ca="1">IF(H157="",0,IF(OR(H157 = Geral!$A$43,H157 = Geral!$A$44),Geral!$H$15,IF(YEAR(NOW())-YEAR(E155) &lt; 19,Geral!$I$15,Geral!$H$15)))</f>
        <v>0</v>
      </c>
      <c r="L157" s="89"/>
      <c r="M157" s="91" t="str">
        <f ca="1">IF(L157="","",IF(VLOOKUP($H157,Geral!$B$58:$D$67,3,FALSE)="&lt;=",IF(YEAR(NOW())-YEAR(VLOOKUP(L157,Atletas!$B$2:$D$98,3,FALSE))&gt;VLOOKUP($H157,Geral!$B$58:$C$67,2,FALSE),"ý","þ"),IF(VLOOKUP($H157,Geral!$B$58:$D$67,3,FALSE)="&gt;=",IF(YEAR(NOW())-YEAR(VLOOKUP(L157,Atletas!$B$2:$D$98,3,FALSE))&lt;VLOOKUP($H157,Geral!$B$58:$C$67,2,FALSE),"ý","þ"))))</f>
        <v/>
      </c>
      <c r="N157" s="103" t="str">
        <f>IF($L157="","",IF(IFERROR(VLOOKUP($L157,Atletas!$B$2:$F$98,2,FALSE),"") ="","Cadastro não encontrado. Digite os dados.",VLOOKUP($L157,Atletas!$B$2:$F$98,2,FALSE)))</f>
        <v/>
      </c>
      <c r="O157" s="104" t="str">
        <f>G155</f>
        <v/>
      </c>
      <c r="P157" s="105">
        <f>D156</f>
        <v>0</v>
      </c>
      <c r="Q157" s="106">
        <f t="shared" si="0"/>
        <v>0</v>
      </c>
      <c r="R157" s="105">
        <f t="shared" si="207"/>
        <v>0</v>
      </c>
      <c r="S157" s="107" t="str">
        <f t="shared" ref="S157:T157" si="209">E155</f>
        <v/>
      </c>
      <c r="T157" s="106" t="str">
        <f t="shared" si="209"/>
        <v/>
      </c>
      <c r="U157" s="112">
        <f ca="1">A155</f>
        <v>0</v>
      </c>
      <c r="V157" s="108" t="str">
        <f>C155</f>
        <v/>
      </c>
      <c r="W157" s="10"/>
      <c r="X157" s="5"/>
      <c r="Y157" s="5"/>
      <c r="Z157" s="5"/>
    </row>
    <row r="158" spans="1:26" ht="19.5" customHeight="1">
      <c r="A158" s="204">
        <f ca="1">SUM(K158:K160)</f>
        <v>0</v>
      </c>
      <c r="B158" s="192">
        <v>53</v>
      </c>
      <c r="C158" s="195" t="str">
        <f>IF($D159="","",IF(IFERROR(VLOOKUP($D159,Atletas!$B$2:$F$98,5,FALSE),"") ="","CLUBE",VLOOKUP($D159,Atletas!$B$2:$F$98,5,FALSE)))</f>
        <v/>
      </c>
      <c r="D158" s="79"/>
      <c r="E158" s="198" t="str">
        <f>IF($D159="","",IF(IFERROR(VLOOKUP($D159,Atletas!$B$2:$F$98,3,FALSE),"") ="","DD/MM/AAAA",VLOOKUP($D159,Atletas!$B$2:$F$98,3,FALSE)))</f>
        <v/>
      </c>
      <c r="F158" s="201" t="str">
        <f>IF($D159="","",IF(IFERROR(VLOOKUP($D159,Atletas!$B$2:$F$98,4,FALSE),"") ="","Gênero",VLOOKUP($D159,Atletas!$B$2:$F$98,4,FALSE)))</f>
        <v/>
      </c>
      <c r="G158" s="202" t="str">
        <f>IF($D159="","",IF(IFERROR(VLOOKUP($D159,Atletas!$B$2:$F$98,2,FALSE),"") ="","Cadastro não encontrado. Digite os dados.",VLOOKUP($D159,Atletas!$B$2:$F$98,2,FALSE)))</f>
        <v/>
      </c>
      <c r="H158" s="80"/>
      <c r="I158" s="81" t="str">
        <f ca="1">IF(H158="","",IF(VLOOKUP(H158,Geral!$B$13:$D$34,3,FALSE)="&lt;=",IF(YEAR(NOW())-YEAR(E158)&gt;VLOOKUP(H158,Geral!$B$13:$C$34,2,FALSE),"ý","þ"),IF(VLOOKUP(H158,Geral!$B$13:$D$34,3,FALSE)="&gt;=",IF(YEAR(NOW())-YEAR(E158)&lt;VLOOKUP(H158,Geral!$B$13:$C$34,2,FALSE),"ý","þ"))))</f>
        <v/>
      </c>
      <c r="J158" s="203" t="s">
        <v>92</v>
      </c>
      <c r="K158" s="82">
        <f ca="1">SUM(IF(J158="Sim",IF(H158="",0,IF(OR(H158 = Geral!$A$43,H158 = Geral!$A$44),Geral!$H$13,IF(YEAR(NOW())-YEAR(E158) &lt; 19,Geral!$I$17,Geral!$H$17))),0),IF(H158="",0,IF(OR(H158 = Geral!$A$43,H158 = Geral!$A$44),Geral!$H$13,IF(YEAR(NOW())-YEAR(E158) &lt; 18,Geral!$I$13,Geral!$H$13))))</f>
        <v>0</v>
      </c>
      <c r="L158" s="207"/>
      <c r="M158" s="208"/>
      <c r="N158" s="209"/>
      <c r="O158" s="83" t="str">
        <f>G158</f>
        <v/>
      </c>
      <c r="P158" s="84">
        <f>D159</f>
        <v>0</v>
      </c>
      <c r="Q158" s="85">
        <f t="shared" si="0"/>
        <v>0</v>
      </c>
      <c r="R158" s="85"/>
      <c r="S158" s="86" t="str">
        <f t="shared" ref="S158:T158" si="210">E158</f>
        <v/>
      </c>
      <c r="T158" s="85" t="str">
        <f t="shared" si="210"/>
        <v/>
      </c>
      <c r="U158" s="87">
        <f ca="1">A158</f>
        <v>0</v>
      </c>
      <c r="V158" s="88" t="str">
        <f>C158</f>
        <v/>
      </c>
      <c r="W158" s="10"/>
      <c r="X158" s="5"/>
      <c r="Y158" s="5"/>
      <c r="Z158" s="5"/>
    </row>
    <row r="159" spans="1:26" ht="19.5" customHeight="1">
      <c r="A159" s="205"/>
      <c r="B159" s="193"/>
      <c r="C159" s="196"/>
      <c r="D159" s="89"/>
      <c r="E159" s="199"/>
      <c r="F159" s="193"/>
      <c r="G159" s="193"/>
      <c r="H159" s="90"/>
      <c r="I159" s="91" t="str">
        <f ca="1">IF(H159="","",IF(VLOOKUP(H159,Geral!$B$35:$D$56,3,FALSE)="&lt;=",IF(YEAR(NOW())-YEAR(E158)&gt;VLOOKUP(H159,Geral!$B$35:$C$56,2,FALSE),"ý","þ"),IF(VLOOKUP(H159,Geral!$B$35:$D$56,3,FALSE)="&gt;=",IF(YEAR(NOW())-YEAR(E158)&lt;VLOOKUP(H159,Geral!$B$35:$C$56,2,FALSE),"ý","þ"))))</f>
        <v/>
      </c>
      <c r="J159" s="193"/>
      <c r="K159" s="92">
        <f ca="1">IF(H159="",0,IF(OR(H159 = Geral!$A$43,H159 = Geral!$A$44),Geral!$H$15,IF(YEAR(NOW())-YEAR(E158) &lt; 19,Geral!$I$15,Geral!$H$15)))</f>
        <v>0</v>
      </c>
      <c r="L159" s="89"/>
      <c r="M159" s="91" t="str">
        <f ca="1">IF(L159="","",IF(VLOOKUP($H159,Geral!$B$36:$D$56,3,FALSE)="&lt;=",IF(YEAR(NOW())-YEAR(VLOOKUP(L159,Atletas!$B$2:$D$98,3,FALSE))&gt;VLOOKUP($H159,Geral!$B$36:$C$56,2,FALSE),"ý","þ"),IF(VLOOKUP($H159,Geral!$B$36:$D$56,3,FALSE)="&gt;=",IF(YEAR(NOW())-YEAR(VLOOKUP(L159,Atletas!$B$2:$D$98,3,FALSE))&lt;VLOOKUP($H159,Geral!$B$36:$C$56,2,FALSE),"ý","þ"))))</f>
        <v/>
      </c>
      <c r="N159" s="93" t="str">
        <f>IF($L159="","",IF(IFERROR(VLOOKUP($L159,Atletas!$B$2:$F$98,2,FALSE),"") ="","Cadastro não encontrado. Digite os dados.",VLOOKUP($L159,Atletas!$B$2:$F$98,2,FALSE)))</f>
        <v/>
      </c>
      <c r="O159" s="94" t="str">
        <f>G158</f>
        <v/>
      </c>
      <c r="P159" s="95">
        <f>D159</f>
        <v>0</v>
      </c>
      <c r="Q159" s="96">
        <f t="shared" si="0"/>
        <v>0</v>
      </c>
      <c r="R159" s="95">
        <f t="shared" ref="R159:R160" si="211">L159</f>
        <v>0</v>
      </c>
      <c r="S159" s="97" t="str">
        <f t="shared" ref="S159:T159" si="212">E158</f>
        <v/>
      </c>
      <c r="T159" s="96" t="str">
        <f t="shared" si="212"/>
        <v/>
      </c>
      <c r="U159" s="110">
        <f ca="1">A158</f>
        <v>0</v>
      </c>
      <c r="V159" s="98" t="str">
        <f>C158</f>
        <v/>
      </c>
      <c r="W159" s="10"/>
      <c r="X159" s="5"/>
      <c r="Y159" s="5"/>
      <c r="Z159" s="5"/>
    </row>
    <row r="160" spans="1:26" ht="19.5" customHeight="1">
      <c r="A160" s="206"/>
      <c r="B160" s="194"/>
      <c r="C160" s="197"/>
      <c r="D160" s="99"/>
      <c r="E160" s="200"/>
      <c r="F160" s="194"/>
      <c r="G160" s="194"/>
      <c r="H160" s="100"/>
      <c r="I160" s="101" t="str">
        <f ca="1">IF(H160="","",IF(VLOOKUP(H160,Geral!$B$57:$D$67,3,FALSE)="&lt;=",IF(YEAR(NOW())-YEAR(E158)&gt;VLOOKUP(H160,Geral!$B$57:$C$67,2,FALSE),"ý","þ"),IF(VLOOKUP(H160,Geral!$B$57:$D$67,3,FALSE)="&gt;=",IF(YEAR(NOW())-YEAR(E158)&lt;VLOOKUP(H160,Geral!$B$57:$C$67,2,FALSE),"ý","þ"))))</f>
        <v/>
      </c>
      <c r="J160" s="194"/>
      <c r="K160" s="102">
        <f ca="1">IF(H160="",0,IF(OR(H160 = Geral!$A$43,H160 = Geral!$A$44),Geral!$H$15,IF(YEAR(NOW())-YEAR(E158) &lt; 19,Geral!$I$15,Geral!$H$15)))</f>
        <v>0</v>
      </c>
      <c r="L160" s="89"/>
      <c r="M160" s="91" t="str">
        <f ca="1">IF(L160="","",IF(VLOOKUP($H160,Geral!$B$58:$D$67,3,FALSE)="&lt;=",IF(YEAR(NOW())-YEAR(VLOOKUP(L160,Atletas!$B$2:$D$98,3,FALSE))&gt;VLOOKUP($H160,Geral!$B$58:$C$67,2,FALSE),"ý","þ"),IF(VLOOKUP($H160,Geral!$B$58:$D$67,3,FALSE)="&gt;=",IF(YEAR(NOW())-YEAR(VLOOKUP(L160,Atletas!$B$2:$D$98,3,FALSE))&lt;VLOOKUP($H160,Geral!$B$58:$C$67,2,FALSE),"ý","þ"))))</f>
        <v/>
      </c>
      <c r="N160" s="103" t="str">
        <f>IF($L160="","",IF(IFERROR(VLOOKUP($L160,Atletas!$B$2:$F$98,2,FALSE),"") ="","Cadastro não encontrado. Digite os dados.",VLOOKUP($L160,Atletas!$B$2:$F$98,2,FALSE)))</f>
        <v/>
      </c>
      <c r="O160" s="104" t="str">
        <f>G158</f>
        <v/>
      </c>
      <c r="P160" s="105">
        <f>D159</f>
        <v>0</v>
      </c>
      <c r="Q160" s="106">
        <f t="shared" si="0"/>
        <v>0</v>
      </c>
      <c r="R160" s="105">
        <f t="shared" si="211"/>
        <v>0</v>
      </c>
      <c r="S160" s="107" t="str">
        <f t="shared" ref="S160:T160" si="213">E158</f>
        <v/>
      </c>
      <c r="T160" s="106" t="str">
        <f t="shared" si="213"/>
        <v/>
      </c>
      <c r="U160" s="112">
        <f ca="1">A158</f>
        <v>0</v>
      </c>
      <c r="V160" s="108" t="str">
        <f>C158</f>
        <v/>
      </c>
      <c r="W160" s="10"/>
      <c r="X160" s="5"/>
      <c r="Y160" s="5"/>
      <c r="Z160" s="5"/>
    </row>
    <row r="161" spans="1:26" ht="19.5" customHeight="1">
      <c r="A161" s="204">
        <f ca="1">SUM(K161:K163)</f>
        <v>0</v>
      </c>
      <c r="B161" s="192">
        <v>54</v>
      </c>
      <c r="C161" s="195" t="str">
        <f>IF($D162="","",IF(IFERROR(VLOOKUP($D162,Atletas!$B$2:$F$98,5,FALSE),"") ="","CLUBE",VLOOKUP($D162,Atletas!$B$2:$F$98,5,FALSE)))</f>
        <v/>
      </c>
      <c r="D161" s="79"/>
      <c r="E161" s="198" t="str">
        <f>IF($D162="","",IF(IFERROR(VLOOKUP($D162,Atletas!$B$2:$F$98,3,FALSE),"") ="","DD/MM/AAAA",VLOOKUP($D162,Atletas!$B$2:$F$98,3,FALSE)))</f>
        <v/>
      </c>
      <c r="F161" s="201" t="str">
        <f>IF($D162="","",IF(IFERROR(VLOOKUP($D162,Atletas!$B$2:$F$98,4,FALSE),"") ="","Gênero",VLOOKUP($D162,Atletas!$B$2:$F$98,4,FALSE)))</f>
        <v/>
      </c>
      <c r="G161" s="202" t="str">
        <f>IF($D162="","",IF(IFERROR(VLOOKUP($D162,Atletas!$B$2:$F$98,2,FALSE),"") ="","Cadastro não encontrado. Digite os dados.",VLOOKUP($D162,Atletas!$B$2:$F$98,2,FALSE)))</f>
        <v/>
      </c>
      <c r="H161" s="80"/>
      <c r="I161" s="81" t="str">
        <f ca="1">IF(H161="","",IF(VLOOKUP(H161,Geral!$B$13:$D$34,3,FALSE)="&lt;=",IF(YEAR(NOW())-YEAR(E161)&gt;VLOOKUP(H161,Geral!$B$13:$C$34,2,FALSE),"ý","þ"),IF(VLOOKUP(H161,Geral!$B$13:$D$34,3,FALSE)="&gt;=",IF(YEAR(NOW())-YEAR(E161)&lt;VLOOKUP(H161,Geral!$B$13:$C$34,2,FALSE),"ý","þ"))))</f>
        <v/>
      </c>
      <c r="J161" s="203" t="s">
        <v>92</v>
      </c>
      <c r="K161" s="82">
        <f ca="1">SUM(IF(J161="Sim",IF(H161="",0,IF(OR(H161 = Geral!$A$43,H161 = Geral!$A$44),Geral!$H$13,IF(YEAR(NOW())-YEAR(E161) &lt; 19,Geral!$I$17,Geral!$H$17))),0),IF(H161="",0,IF(OR(H161 = Geral!$A$43,H161 = Geral!$A$44),Geral!$H$13,IF(YEAR(NOW())-YEAR(E161) &lt; 18,Geral!$I$13,Geral!$H$13))))</f>
        <v>0</v>
      </c>
      <c r="L161" s="207"/>
      <c r="M161" s="208"/>
      <c r="N161" s="209"/>
      <c r="O161" s="83" t="str">
        <f>G161</f>
        <v/>
      </c>
      <c r="P161" s="84">
        <f>D162</f>
        <v>0</v>
      </c>
      <c r="Q161" s="85">
        <f t="shared" si="0"/>
        <v>0</v>
      </c>
      <c r="R161" s="85"/>
      <c r="S161" s="86" t="str">
        <f t="shared" ref="S161:T161" si="214">E161</f>
        <v/>
      </c>
      <c r="T161" s="85" t="str">
        <f t="shared" si="214"/>
        <v/>
      </c>
      <c r="U161" s="87">
        <f ca="1">A161</f>
        <v>0</v>
      </c>
      <c r="V161" s="88" t="str">
        <f>C161</f>
        <v/>
      </c>
      <c r="W161" s="10"/>
      <c r="X161" s="5"/>
      <c r="Y161" s="5"/>
      <c r="Z161" s="5"/>
    </row>
    <row r="162" spans="1:26" ht="19.5" customHeight="1">
      <c r="A162" s="205"/>
      <c r="B162" s="193"/>
      <c r="C162" s="196"/>
      <c r="D162" s="89"/>
      <c r="E162" s="199"/>
      <c r="F162" s="193"/>
      <c r="G162" s="193"/>
      <c r="H162" s="90"/>
      <c r="I162" s="91" t="str">
        <f ca="1">IF(H162="","",IF(VLOOKUP(H162,Geral!$B$35:$D$56,3,FALSE)="&lt;=",IF(YEAR(NOW())-YEAR(E161)&gt;VLOOKUP(H162,Geral!$B$35:$C$56,2,FALSE),"ý","þ"),IF(VLOOKUP(H162,Geral!$B$35:$D$56,3,FALSE)="&gt;=",IF(YEAR(NOW())-YEAR(E161)&lt;VLOOKUP(H162,Geral!$B$35:$C$56,2,FALSE),"ý","þ"))))</f>
        <v/>
      </c>
      <c r="J162" s="193"/>
      <c r="K162" s="92">
        <f ca="1">IF(H162="",0,IF(OR(H162 = Geral!$A$43,H162 = Geral!$A$44),Geral!$H$15,IF(YEAR(NOW())-YEAR(E161) &lt; 19,Geral!$I$15,Geral!$H$15)))</f>
        <v>0</v>
      </c>
      <c r="L162" s="89"/>
      <c r="M162" s="91" t="str">
        <f ca="1">IF(L162="","",IF(VLOOKUP($H162,Geral!$B$36:$D$56,3,FALSE)="&lt;=",IF(YEAR(NOW())-YEAR(VLOOKUP(L162,Atletas!$B$2:$D$98,3,FALSE))&gt;VLOOKUP($H162,Geral!$B$36:$C$56,2,FALSE),"ý","þ"),IF(VLOOKUP($H162,Geral!$B$36:$D$56,3,FALSE)="&gt;=",IF(YEAR(NOW())-YEAR(VLOOKUP(L162,Atletas!$B$2:$D$98,3,FALSE))&lt;VLOOKUP($H162,Geral!$B$36:$C$56,2,FALSE),"ý","þ"))))</f>
        <v/>
      </c>
      <c r="N162" s="93" t="str">
        <f>IF($L162="","",IF(IFERROR(VLOOKUP($L162,Atletas!$B$2:$F$98,2,FALSE),"") ="","Cadastro não encontrado. Digite os dados.",VLOOKUP($L162,Atletas!$B$2:$F$98,2,FALSE)))</f>
        <v/>
      </c>
      <c r="O162" s="94" t="str">
        <f>G161</f>
        <v/>
      </c>
      <c r="P162" s="95">
        <f>D162</f>
        <v>0</v>
      </c>
      <c r="Q162" s="96">
        <f t="shared" si="0"/>
        <v>0</v>
      </c>
      <c r="R162" s="95">
        <f t="shared" ref="R162:R163" si="215">L162</f>
        <v>0</v>
      </c>
      <c r="S162" s="97" t="str">
        <f t="shared" ref="S162:T162" si="216">E161</f>
        <v/>
      </c>
      <c r="T162" s="96" t="str">
        <f t="shared" si="216"/>
        <v/>
      </c>
      <c r="U162" s="110">
        <f ca="1">A161</f>
        <v>0</v>
      </c>
      <c r="V162" s="98" t="str">
        <f>C161</f>
        <v/>
      </c>
      <c r="W162" s="10"/>
      <c r="X162" s="5"/>
      <c r="Y162" s="5"/>
      <c r="Z162" s="5"/>
    </row>
    <row r="163" spans="1:26" ht="19.5" customHeight="1">
      <c r="A163" s="206"/>
      <c r="B163" s="194"/>
      <c r="C163" s="197"/>
      <c r="D163" s="99"/>
      <c r="E163" s="200"/>
      <c r="F163" s="194"/>
      <c r="G163" s="194"/>
      <c r="H163" s="100"/>
      <c r="I163" s="101" t="str">
        <f ca="1">IF(H163="","",IF(VLOOKUP(H163,Geral!$B$57:$D$67,3,FALSE)="&lt;=",IF(YEAR(NOW())-YEAR(E161)&gt;VLOOKUP(H163,Geral!$B$57:$C$67,2,FALSE),"ý","þ"),IF(VLOOKUP(H163,Geral!$B$57:$D$67,3,FALSE)="&gt;=",IF(YEAR(NOW())-YEAR(E161)&lt;VLOOKUP(H163,Geral!$B$57:$C$67,2,FALSE),"ý","þ"))))</f>
        <v/>
      </c>
      <c r="J163" s="194"/>
      <c r="K163" s="102">
        <f ca="1">IF(H163="",0,IF(OR(H163 = Geral!$A$43,H163 = Geral!$A$44),Geral!$H$15,IF(YEAR(NOW())-YEAR(E161) &lt; 19,Geral!$I$15,Geral!$H$15)))</f>
        <v>0</v>
      </c>
      <c r="L163" s="89"/>
      <c r="M163" s="91" t="str">
        <f ca="1">IF(L163="","",IF(VLOOKUP($H163,Geral!$B$58:$D$67,3,FALSE)="&lt;=",IF(YEAR(NOW())-YEAR(VLOOKUP(L163,Atletas!$B$2:$D$98,3,FALSE))&gt;VLOOKUP($H163,Geral!$B$58:$C$67,2,FALSE),"ý","þ"),IF(VLOOKUP($H163,Geral!$B$58:$D$67,3,FALSE)="&gt;=",IF(YEAR(NOW())-YEAR(VLOOKUP(L163,Atletas!$B$2:$D$98,3,FALSE))&lt;VLOOKUP($H163,Geral!$B$58:$C$67,2,FALSE),"ý","þ"))))</f>
        <v/>
      </c>
      <c r="N163" s="103" t="str">
        <f>IF($L163="","",IF(IFERROR(VLOOKUP($L163,Atletas!$B$2:$F$98,2,FALSE),"") ="","Cadastro não encontrado. Digite os dados.",VLOOKUP($L163,Atletas!$B$2:$F$98,2,FALSE)))</f>
        <v/>
      </c>
      <c r="O163" s="104" t="str">
        <f>G161</f>
        <v/>
      </c>
      <c r="P163" s="105">
        <f>D162</f>
        <v>0</v>
      </c>
      <c r="Q163" s="106">
        <f t="shared" si="0"/>
        <v>0</v>
      </c>
      <c r="R163" s="105">
        <f t="shared" si="215"/>
        <v>0</v>
      </c>
      <c r="S163" s="107" t="str">
        <f t="shared" ref="S163:T163" si="217">E161</f>
        <v/>
      </c>
      <c r="T163" s="106" t="str">
        <f t="shared" si="217"/>
        <v/>
      </c>
      <c r="U163" s="112">
        <f ca="1">A161</f>
        <v>0</v>
      </c>
      <c r="V163" s="108" t="str">
        <f>C161</f>
        <v/>
      </c>
      <c r="W163" s="10"/>
      <c r="X163" s="5"/>
      <c r="Y163" s="5"/>
      <c r="Z163" s="5"/>
    </row>
    <row r="164" spans="1:26" ht="19.5" customHeight="1">
      <c r="A164" s="204">
        <f ca="1">SUM(K164:K166)</f>
        <v>0</v>
      </c>
      <c r="B164" s="192">
        <v>55</v>
      </c>
      <c r="C164" s="195" t="str">
        <f>IF($D165="","",IF(IFERROR(VLOOKUP($D165,Atletas!$B$2:$F$98,5,FALSE),"") ="","CLUBE",VLOOKUP($D165,Atletas!$B$2:$F$98,5,FALSE)))</f>
        <v/>
      </c>
      <c r="D164" s="79"/>
      <c r="E164" s="198" t="str">
        <f>IF($D165="","",IF(IFERROR(VLOOKUP($D165,Atletas!$B$2:$F$98,3,FALSE),"") ="","DD/MM/AAAA",VLOOKUP($D165,Atletas!$B$2:$F$98,3,FALSE)))</f>
        <v/>
      </c>
      <c r="F164" s="201" t="str">
        <f>IF($D165="","",IF(IFERROR(VLOOKUP($D165,Atletas!$B$2:$F$98,4,FALSE),"") ="","Gênero",VLOOKUP($D165,Atletas!$B$2:$F$98,4,FALSE)))</f>
        <v/>
      </c>
      <c r="G164" s="202" t="str">
        <f>IF($D165="","",IF(IFERROR(VLOOKUP($D165,Atletas!$B$2:$F$98,2,FALSE),"") ="","Cadastro não encontrado. Digite os dados.",VLOOKUP($D165,Atletas!$B$2:$F$98,2,FALSE)))</f>
        <v/>
      </c>
      <c r="H164" s="80"/>
      <c r="I164" s="81" t="str">
        <f ca="1">IF(H164="","",IF(VLOOKUP(H164,Geral!$B$13:$D$34,3,FALSE)="&lt;=",IF(YEAR(NOW())-YEAR(E164)&gt;VLOOKUP(H164,Geral!$B$13:$C$34,2,FALSE),"ý","þ"),IF(VLOOKUP(H164,Geral!$B$13:$D$34,3,FALSE)="&gt;=",IF(YEAR(NOW())-YEAR(E164)&lt;VLOOKUP(H164,Geral!$B$13:$C$34,2,FALSE),"ý","þ"))))</f>
        <v/>
      </c>
      <c r="J164" s="203" t="s">
        <v>92</v>
      </c>
      <c r="K164" s="82">
        <f ca="1">SUM(IF(J164="Sim",IF(H164="",0,IF(OR(H164 = Geral!$A$43,H164 = Geral!$A$44),Geral!$H$13,IF(YEAR(NOW())-YEAR(E164) &lt; 19,Geral!$I$17,Geral!$H$17))),0),IF(H164="",0,IF(OR(H164 = Geral!$A$43,H164 = Geral!$A$44),Geral!$H$13,IF(YEAR(NOW())-YEAR(E164) &lt; 18,Geral!$I$13,Geral!$H$13))))</f>
        <v>0</v>
      </c>
      <c r="L164" s="207"/>
      <c r="M164" s="208"/>
      <c r="N164" s="209"/>
      <c r="O164" s="83" t="str">
        <f>G164</f>
        <v/>
      </c>
      <c r="P164" s="84">
        <f>D165</f>
        <v>0</v>
      </c>
      <c r="Q164" s="85">
        <f t="shared" si="0"/>
        <v>0</v>
      </c>
      <c r="R164" s="85"/>
      <c r="S164" s="86" t="str">
        <f t="shared" ref="S164:T164" si="218">E164</f>
        <v/>
      </c>
      <c r="T164" s="85" t="str">
        <f t="shared" si="218"/>
        <v/>
      </c>
      <c r="U164" s="87">
        <f ca="1">A164</f>
        <v>0</v>
      </c>
      <c r="V164" s="88" t="str">
        <f>C164</f>
        <v/>
      </c>
      <c r="W164" s="10"/>
      <c r="X164" s="5"/>
      <c r="Y164" s="5"/>
      <c r="Z164" s="5"/>
    </row>
    <row r="165" spans="1:26" ht="19.5" customHeight="1">
      <c r="A165" s="205"/>
      <c r="B165" s="193"/>
      <c r="C165" s="196"/>
      <c r="D165" s="89"/>
      <c r="E165" s="199"/>
      <c r="F165" s="193"/>
      <c r="G165" s="193"/>
      <c r="H165" s="90"/>
      <c r="I165" s="91" t="str">
        <f ca="1">IF(H165="","",IF(VLOOKUP(H165,Geral!$B$35:$D$56,3,FALSE)="&lt;=",IF(YEAR(NOW())-YEAR(E164)&gt;VLOOKUP(H165,Geral!$B$35:$C$56,2,FALSE),"ý","þ"),IF(VLOOKUP(H165,Geral!$B$35:$D$56,3,FALSE)="&gt;=",IF(YEAR(NOW())-YEAR(E164)&lt;VLOOKUP(H165,Geral!$B$35:$C$56,2,FALSE),"ý","þ"))))</f>
        <v/>
      </c>
      <c r="J165" s="193"/>
      <c r="K165" s="92">
        <f ca="1">IF(H165="",0,IF(OR(H165 = Geral!$A$43,H165 = Geral!$A$44),Geral!$H$15,IF(YEAR(NOW())-YEAR(E164) &lt; 19,Geral!$I$15,Geral!$H$15)))</f>
        <v>0</v>
      </c>
      <c r="L165" s="89"/>
      <c r="M165" s="91" t="str">
        <f ca="1">IF(L165="","",IF(VLOOKUP($H165,Geral!$B$36:$D$56,3,FALSE)="&lt;=",IF(YEAR(NOW())-YEAR(VLOOKUP(L165,Atletas!$B$2:$D$98,3,FALSE))&gt;VLOOKUP($H165,Geral!$B$36:$C$56,2,FALSE),"ý","þ"),IF(VLOOKUP($H165,Geral!$B$36:$D$56,3,FALSE)="&gt;=",IF(YEAR(NOW())-YEAR(VLOOKUP(L165,Atletas!$B$2:$D$98,3,FALSE))&lt;VLOOKUP($H165,Geral!$B$36:$C$56,2,FALSE),"ý","þ"))))</f>
        <v/>
      </c>
      <c r="N165" s="93" t="str">
        <f>IF($L165="","",IF(IFERROR(VLOOKUP($L165,Atletas!$B$2:$F$98,2,FALSE),"") ="","Cadastro não encontrado. Digite os dados.",VLOOKUP($L165,Atletas!$B$2:$F$98,2,FALSE)))</f>
        <v/>
      </c>
      <c r="O165" s="94" t="str">
        <f>G164</f>
        <v/>
      </c>
      <c r="P165" s="95">
        <f>D165</f>
        <v>0</v>
      </c>
      <c r="Q165" s="96">
        <f t="shared" si="0"/>
        <v>0</v>
      </c>
      <c r="R165" s="95">
        <f t="shared" ref="R165:R166" si="219">L165</f>
        <v>0</v>
      </c>
      <c r="S165" s="97" t="str">
        <f t="shared" ref="S165:T165" si="220">E164</f>
        <v/>
      </c>
      <c r="T165" s="96" t="str">
        <f t="shared" si="220"/>
        <v/>
      </c>
      <c r="U165" s="110">
        <f ca="1">A164</f>
        <v>0</v>
      </c>
      <c r="V165" s="98" t="str">
        <f>C164</f>
        <v/>
      </c>
      <c r="W165" s="10"/>
      <c r="X165" s="5"/>
      <c r="Y165" s="5"/>
      <c r="Z165" s="5"/>
    </row>
    <row r="166" spans="1:26" ht="19.5" customHeight="1">
      <c r="A166" s="206"/>
      <c r="B166" s="194"/>
      <c r="C166" s="197"/>
      <c r="D166" s="99"/>
      <c r="E166" s="200"/>
      <c r="F166" s="194"/>
      <c r="G166" s="194"/>
      <c r="H166" s="100"/>
      <c r="I166" s="101" t="str">
        <f ca="1">IF(H166="","",IF(VLOOKUP(H166,Geral!$B$57:$D$67,3,FALSE)="&lt;=",IF(YEAR(NOW())-YEAR(E164)&gt;VLOOKUP(H166,Geral!$B$57:$C$67,2,FALSE),"ý","þ"),IF(VLOOKUP(H166,Geral!$B$57:$D$67,3,FALSE)="&gt;=",IF(YEAR(NOW())-YEAR(E164)&lt;VLOOKUP(H166,Geral!$B$57:$C$67,2,FALSE),"ý","þ"))))</f>
        <v/>
      </c>
      <c r="J166" s="194"/>
      <c r="K166" s="102">
        <f ca="1">IF(H166="",0,IF(OR(H166 = Geral!$A$43,H166 = Geral!$A$44),Geral!$H$15,IF(YEAR(NOW())-YEAR(E164) &lt; 19,Geral!$I$15,Geral!$H$15)))</f>
        <v>0</v>
      </c>
      <c r="L166" s="89"/>
      <c r="M166" s="91" t="str">
        <f ca="1">IF(L166="","",IF(VLOOKUP($H166,Geral!$B$58:$D$67,3,FALSE)="&lt;=",IF(YEAR(NOW())-YEAR(VLOOKUP(L166,Atletas!$B$2:$D$98,3,FALSE))&gt;VLOOKUP($H166,Geral!$B$58:$C$67,2,FALSE),"ý","þ"),IF(VLOOKUP($H166,Geral!$B$58:$D$67,3,FALSE)="&gt;=",IF(YEAR(NOW())-YEAR(VLOOKUP(L166,Atletas!$B$2:$D$98,3,FALSE))&lt;VLOOKUP($H166,Geral!$B$58:$C$67,2,FALSE),"ý","þ"))))</f>
        <v/>
      </c>
      <c r="N166" s="103" t="str">
        <f>IF($L166="","",IF(IFERROR(VLOOKUP($L166,Atletas!$B$2:$F$98,2,FALSE),"") ="","Cadastro não encontrado. Digite os dados.",VLOOKUP($L166,Atletas!$B$2:$F$98,2,FALSE)))</f>
        <v/>
      </c>
      <c r="O166" s="104" t="str">
        <f>G164</f>
        <v/>
      </c>
      <c r="P166" s="105">
        <f>D165</f>
        <v>0</v>
      </c>
      <c r="Q166" s="106">
        <f t="shared" si="0"/>
        <v>0</v>
      </c>
      <c r="R166" s="105">
        <f t="shared" si="219"/>
        <v>0</v>
      </c>
      <c r="S166" s="107" t="str">
        <f t="shared" ref="S166:T166" si="221">E164</f>
        <v/>
      </c>
      <c r="T166" s="106" t="str">
        <f t="shared" si="221"/>
        <v/>
      </c>
      <c r="U166" s="112">
        <f ca="1">A164</f>
        <v>0</v>
      </c>
      <c r="V166" s="108" t="str">
        <f>C164</f>
        <v/>
      </c>
      <c r="W166" s="10"/>
      <c r="X166" s="5"/>
      <c r="Y166" s="5"/>
      <c r="Z166" s="5"/>
    </row>
    <row r="167" spans="1:26" ht="19.5" customHeight="1">
      <c r="A167" s="204">
        <f ca="1">SUM(K167:K169)</f>
        <v>0</v>
      </c>
      <c r="B167" s="192">
        <v>56</v>
      </c>
      <c r="C167" s="195" t="str">
        <f>IF($D168="","",IF(IFERROR(VLOOKUP($D168,Atletas!$B$2:$F$98,5,FALSE),"") ="","CLUBE",VLOOKUP($D168,Atletas!$B$2:$F$98,5,FALSE)))</f>
        <v/>
      </c>
      <c r="D167" s="79"/>
      <c r="E167" s="198" t="str">
        <f>IF($D168="","",IF(IFERROR(VLOOKUP($D168,Atletas!$B$2:$F$98,3,FALSE),"") ="","DD/MM/AAAA",VLOOKUP($D168,Atletas!$B$2:$F$98,3,FALSE)))</f>
        <v/>
      </c>
      <c r="F167" s="201" t="str">
        <f>IF($D168="","",IF(IFERROR(VLOOKUP($D168,Atletas!$B$2:$F$98,4,FALSE),"") ="","Gênero",VLOOKUP($D168,Atletas!$B$2:$F$98,4,FALSE)))</f>
        <v/>
      </c>
      <c r="G167" s="202" t="str">
        <f>IF($D168="","",IF(IFERROR(VLOOKUP($D168,Atletas!$B$2:$F$98,2,FALSE),"") ="","Cadastro não encontrado. Digite os dados.",VLOOKUP($D168,Atletas!$B$2:$F$98,2,FALSE)))</f>
        <v/>
      </c>
      <c r="H167" s="80"/>
      <c r="I167" s="81" t="str">
        <f ca="1">IF(H167="","",IF(VLOOKUP(H167,Geral!$B$13:$D$34,3,FALSE)="&lt;=",IF(YEAR(NOW())-YEAR(E167)&gt;VLOOKUP(H167,Geral!$B$13:$C$34,2,FALSE),"ý","þ"),IF(VLOOKUP(H167,Geral!$B$13:$D$34,3,FALSE)="&gt;=",IF(YEAR(NOW())-YEAR(E167)&lt;VLOOKUP(H167,Geral!$B$13:$C$34,2,FALSE),"ý","þ"))))</f>
        <v/>
      </c>
      <c r="J167" s="203" t="s">
        <v>92</v>
      </c>
      <c r="K167" s="82">
        <f ca="1">SUM(IF(J167="Sim",IF(H167="",0,IF(OR(H167 = Geral!$A$43,H167 = Geral!$A$44),Geral!$H$13,IF(YEAR(NOW())-YEAR(E167) &lt; 19,Geral!$I$17,Geral!$H$17))),0),IF(H167="",0,IF(OR(H167 = Geral!$A$43,H167 = Geral!$A$44),Geral!$H$13,IF(YEAR(NOW())-YEAR(E167) &lt; 18,Geral!$I$13,Geral!$H$13))))</f>
        <v>0</v>
      </c>
      <c r="L167" s="207"/>
      <c r="M167" s="208"/>
      <c r="N167" s="209"/>
      <c r="O167" s="83" t="str">
        <f>G167</f>
        <v/>
      </c>
      <c r="P167" s="84">
        <f>D168</f>
        <v>0</v>
      </c>
      <c r="Q167" s="85">
        <f t="shared" si="0"/>
        <v>0</v>
      </c>
      <c r="R167" s="85"/>
      <c r="S167" s="86" t="str">
        <f t="shared" ref="S167:T167" si="222">E167</f>
        <v/>
      </c>
      <c r="T167" s="85" t="str">
        <f t="shared" si="222"/>
        <v/>
      </c>
      <c r="U167" s="87">
        <f ca="1">A167</f>
        <v>0</v>
      </c>
      <c r="V167" s="88" t="str">
        <f>C167</f>
        <v/>
      </c>
      <c r="W167" s="10"/>
      <c r="X167" s="5"/>
      <c r="Y167" s="5"/>
      <c r="Z167" s="5"/>
    </row>
    <row r="168" spans="1:26" ht="19.5" customHeight="1">
      <c r="A168" s="205"/>
      <c r="B168" s="193"/>
      <c r="C168" s="196"/>
      <c r="D168" s="89"/>
      <c r="E168" s="199"/>
      <c r="F168" s="193"/>
      <c r="G168" s="193"/>
      <c r="H168" s="90"/>
      <c r="I168" s="91" t="str">
        <f ca="1">IF(H168="","",IF(VLOOKUP(H168,Geral!$B$35:$D$56,3,FALSE)="&lt;=",IF(YEAR(NOW())-YEAR(E167)&gt;VLOOKUP(H168,Geral!$B$35:$C$56,2,FALSE),"ý","þ"),IF(VLOOKUP(H168,Geral!$B$35:$D$56,3,FALSE)="&gt;=",IF(YEAR(NOW())-YEAR(E167)&lt;VLOOKUP(H168,Geral!$B$35:$C$56,2,FALSE),"ý","þ"))))</f>
        <v/>
      </c>
      <c r="J168" s="193"/>
      <c r="K168" s="92">
        <f ca="1">IF(H168="",0,IF(OR(H168 = Geral!$A$43,H168 = Geral!$A$44),Geral!$H$15,IF(YEAR(NOW())-YEAR(E167) &lt; 19,Geral!$I$15,Geral!$H$15)))</f>
        <v>0</v>
      </c>
      <c r="L168" s="89"/>
      <c r="M168" s="91" t="str">
        <f ca="1">IF(L168="","",IF(VLOOKUP($H168,Geral!$B$36:$D$56,3,FALSE)="&lt;=",IF(YEAR(NOW())-YEAR(VLOOKUP(L168,Atletas!$B$2:$D$98,3,FALSE))&gt;VLOOKUP($H168,Geral!$B$36:$C$56,2,FALSE),"ý","þ"),IF(VLOOKUP($H168,Geral!$B$36:$D$56,3,FALSE)="&gt;=",IF(YEAR(NOW())-YEAR(VLOOKUP(L168,Atletas!$B$2:$D$98,3,FALSE))&lt;VLOOKUP($H168,Geral!$B$36:$C$56,2,FALSE),"ý","þ"))))</f>
        <v/>
      </c>
      <c r="N168" s="93" t="str">
        <f>IF($L168="","",IF(IFERROR(VLOOKUP($L168,Atletas!$B$2:$F$98,2,FALSE),"") ="","Cadastro não encontrado. Digite os dados.",VLOOKUP($L168,Atletas!$B$2:$F$98,2,FALSE)))</f>
        <v/>
      </c>
      <c r="O168" s="94" t="str">
        <f>G167</f>
        <v/>
      </c>
      <c r="P168" s="95">
        <f>D168</f>
        <v>0</v>
      </c>
      <c r="Q168" s="96">
        <f t="shared" si="0"/>
        <v>0</v>
      </c>
      <c r="R168" s="95">
        <f t="shared" ref="R168:R169" si="223">L168</f>
        <v>0</v>
      </c>
      <c r="S168" s="97" t="str">
        <f t="shared" ref="S168:T168" si="224">E167</f>
        <v/>
      </c>
      <c r="T168" s="96" t="str">
        <f t="shared" si="224"/>
        <v/>
      </c>
      <c r="U168" s="110">
        <f ca="1">A167</f>
        <v>0</v>
      </c>
      <c r="V168" s="98" t="str">
        <f>C167</f>
        <v/>
      </c>
      <c r="W168" s="10"/>
      <c r="X168" s="5"/>
      <c r="Y168" s="5"/>
      <c r="Z168" s="5"/>
    </row>
    <row r="169" spans="1:26" ht="19.5" customHeight="1">
      <c r="A169" s="206"/>
      <c r="B169" s="194"/>
      <c r="C169" s="197"/>
      <c r="D169" s="99"/>
      <c r="E169" s="200"/>
      <c r="F169" s="194"/>
      <c r="G169" s="194"/>
      <c r="H169" s="100"/>
      <c r="I169" s="101" t="str">
        <f ca="1">IF(H169="","",IF(VLOOKUP(H169,Geral!$B$57:$D$67,3,FALSE)="&lt;=",IF(YEAR(NOW())-YEAR(E167)&gt;VLOOKUP(H169,Geral!$B$57:$C$67,2,FALSE),"ý","þ"),IF(VLOOKUP(H169,Geral!$B$57:$D$67,3,FALSE)="&gt;=",IF(YEAR(NOW())-YEAR(E167)&lt;VLOOKUP(H169,Geral!$B$57:$C$67,2,FALSE),"ý","þ"))))</f>
        <v/>
      </c>
      <c r="J169" s="194"/>
      <c r="K169" s="102">
        <f ca="1">IF(H169="",0,IF(OR(H169 = Geral!$A$43,H169 = Geral!$A$44),Geral!$H$15,IF(YEAR(NOW())-YEAR(E167) &lt; 19,Geral!$I$15,Geral!$H$15)))</f>
        <v>0</v>
      </c>
      <c r="L169" s="89"/>
      <c r="M169" s="91" t="str">
        <f ca="1">IF(L169="","",IF(VLOOKUP($H169,Geral!$B$58:$D$67,3,FALSE)="&lt;=",IF(YEAR(NOW())-YEAR(VLOOKUP(L169,Atletas!$B$2:$D$98,3,FALSE))&gt;VLOOKUP($H169,Geral!$B$58:$C$67,2,FALSE),"ý","þ"),IF(VLOOKUP($H169,Geral!$B$58:$D$67,3,FALSE)="&gt;=",IF(YEAR(NOW())-YEAR(VLOOKUP(L169,Atletas!$B$2:$D$98,3,FALSE))&lt;VLOOKUP($H169,Geral!$B$58:$C$67,2,FALSE),"ý","þ"))))</f>
        <v/>
      </c>
      <c r="N169" s="103" t="str">
        <f>IF($L169="","",IF(IFERROR(VLOOKUP($L169,Atletas!$B$2:$F$98,2,FALSE),"") ="","Cadastro não encontrado. Digite os dados.",VLOOKUP($L169,Atletas!$B$2:$F$98,2,FALSE)))</f>
        <v/>
      </c>
      <c r="O169" s="104" t="str">
        <f>G167</f>
        <v/>
      </c>
      <c r="P169" s="105">
        <f>D168</f>
        <v>0</v>
      </c>
      <c r="Q169" s="106">
        <f t="shared" si="0"/>
        <v>0</v>
      </c>
      <c r="R169" s="105">
        <f t="shared" si="223"/>
        <v>0</v>
      </c>
      <c r="S169" s="107" t="str">
        <f t="shared" ref="S169:T169" si="225">E167</f>
        <v/>
      </c>
      <c r="T169" s="106" t="str">
        <f t="shared" si="225"/>
        <v/>
      </c>
      <c r="U169" s="112">
        <f ca="1">A167</f>
        <v>0</v>
      </c>
      <c r="V169" s="108" t="str">
        <f>C167</f>
        <v/>
      </c>
      <c r="W169" s="10"/>
      <c r="X169" s="5"/>
      <c r="Y169" s="5"/>
      <c r="Z169" s="5"/>
    </row>
    <row r="170" spans="1:26" ht="19.5" customHeight="1">
      <c r="A170" s="204">
        <f ca="1">SUM(K170:K172)</f>
        <v>0</v>
      </c>
      <c r="B170" s="192">
        <v>57</v>
      </c>
      <c r="C170" s="195" t="str">
        <f>IF($D171="","",IF(IFERROR(VLOOKUP($D171,Atletas!$B$2:$F$98,5,FALSE),"") ="","CLUBE",VLOOKUP($D171,Atletas!$B$2:$F$98,5,FALSE)))</f>
        <v/>
      </c>
      <c r="D170" s="79"/>
      <c r="E170" s="198" t="str">
        <f>IF($D171="","",IF(IFERROR(VLOOKUP($D171,Atletas!$B$2:$F$98,3,FALSE),"") ="","DD/MM/AAAA",VLOOKUP($D171,Atletas!$B$2:$F$98,3,FALSE)))</f>
        <v/>
      </c>
      <c r="F170" s="201" t="str">
        <f>IF($D171="","",IF(IFERROR(VLOOKUP($D171,Atletas!$B$2:$F$98,4,FALSE),"") ="","Gênero",VLOOKUP($D171,Atletas!$B$2:$F$98,4,FALSE)))</f>
        <v/>
      </c>
      <c r="G170" s="202" t="str">
        <f>IF($D171="","",IF(IFERROR(VLOOKUP($D171,Atletas!$B$2:$F$98,2,FALSE),"") ="","Cadastro não encontrado. Digite os dados.",VLOOKUP($D171,Atletas!$B$2:$F$98,2,FALSE)))</f>
        <v/>
      </c>
      <c r="H170" s="80"/>
      <c r="I170" s="81" t="str">
        <f ca="1">IF(H170="","",IF(VLOOKUP(H170,Geral!$B$13:$D$34,3,FALSE)="&lt;=",IF(YEAR(NOW())-YEAR(E170)&gt;VLOOKUP(H170,Geral!$B$13:$C$34,2,FALSE),"ý","þ"),IF(VLOOKUP(H170,Geral!$B$13:$D$34,3,FALSE)="&gt;=",IF(YEAR(NOW())-YEAR(E170)&lt;VLOOKUP(H170,Geral!$B$13:$C$34,2,FALSE),"ý","þ"))))</f>
        <v/>
      </c>
      <c r="J170" s="203" t="s">
        <v>92</v>
      </c>
      <c r="K170" s="82">
        <f ca="1">SUM(IF(J170="Sim",IF(H170="",0,IF(OR(H170 = Geral!$A$43,H170 = Geral!$A$44),Geral!$H$13,IF(YEAR(NOW())-YEAR(E170) &lt; 19,Geral!$I$17,Geral!$H$17))),0),IF(H170="",0,IF(OR(H170 = Geral!$A$43,H170 = Geral!$A$44),Geral!$H$13,IF(YEAR(NOW())-YEAR(E170) &lt; 18,Geral!$I$13,Geral!$H$13))))</f>
        <v>0</v>
      </c>
      <c r="L170" s="207"/>
      <c r="M170" s="208"/>
      <c r="N170" s="209"/>
      <c r="O170" s="83" t="str">
        <f>G170</f>
        <v/>
      </c>
      <c r="P170" s="84">
        <f>D171</f>
        <v>0</v>
      </c>
      <c r="Q170" s="85">
        <f t="shared" si="0"/>
        <v>0</v>
      </c>
      <c r="R170" s="85"/>
      <c r="S170" s="86" t="str">
        <f t="shared" ref="S170:T170" si="226">E170</f>
        <v/>
      </c>
      <c r="T170" s="85" t="str">
        <f t="shared" si="226"/>
        <v/>
      </c>
      <c r="U170" s="87">
        <f ca="1">A170</f>
        <v>0</v>
      </c>
      <c r="V170" s="88" t="str">
        <f>C170</f>
        <v/>
      </c>
      <c r="W170" s="10"/>
      <c r="X170" s="5"/>
      <c r="Y170" s="5"/>
      <c r="Z170" s="5"/>
    </row>
    <row r="171" spans="1:26" ht="19.5" customHeight="1">
      <c r="A171" s="205"/>
      <c r="B171" s="193"/>
      <c r="C171" s="196"/>
      <c r="D171" s="89"/>
      <c r="E171" s="199"/>
      <c r="F171" s="193"/>
      <c r="G171" s="193"/>
      <c r="H171" s="90"/>
      <c r="I171" s="91" t="str">
        <f ca="1">IF(H171="","",IF(VLOOKUP(H171,Geral!$B$35:$D$56,3,FALSE)="&lt;=",IF(YEAR(NOW())-YEAR(E170)&gt;VLOOKUP(H171,Geral!$B$35:$C$56,2,FALSE),"ý","þ"),IF(VLOOKUP(H171,Geral!$B$35:$D$56,3,FALSE)="&gt;=",IF(YEAR(NOW())-YEAR(E170)&lt;VLOOKUP(H171,Geral!$B$35:$C$56,2,FALSE),"ý","þ"))))</f>
        <v/>
      </c>
      <c r="J171" s="193"/>
      <c r="K171" s="92">
        <f ca="1">IF(H171="",0,IF(OR(H171 = Geral!$A$43,H171 = Geral!$A$44),Geral!$H$15,IF(YEAR(NOW())-YEAR(E170) &lt; 19,Geral!$I$15,Geral!$H$15)))</f>
        <v>0</v>
      </c>
      <c r="L171" s="89"/>
      <c r="M171" s="91" t="str">
        <f ca="1">IF(L171="","",IF(VLOOKUP($H171,Geral!$B$36:$D$56,3,FALSE)="&lt;=",IF(YEAR(NOW())-YEAR(VLOOKUP(L171,Atletas!$B$2:$D$98,3,FALSE))&gt;VLOOKUP($H171,Geral!$B$36:$C$56,2,FALSE),"ý","þ"),IF(VLOOKUP($H171,Geral!$B$36:$D$56,3,FALSE)="&gt;=",IF(YEAR(NOW())-YEAR(VLOOKUP(L171,Atletas!$B$2:$D$98,3,FALSE))&lt;VLOOKUP($H171,Geral!$B$36:$C$56,2,FALSE),"ý","þ"))))</f>
        <v/>
      </c>
      <c r="N171" s="93" t="str">
        <f>IF($L171="","",IF(IFERROR(VLOOKUP($L171,Atletas!$B$2:$F$98,2,FALSE),"") ="","Cadastro não encontrado. Digite os dados.",VLOOKUP($L171,Atletas!$B$2:$F$98,2,FALSE)))</f>
        <v/>
      </c>
      <c r="O171" s="94" t="str">
        <f>G170</f>
        <v/>
      </c>
      <c r="P171" s="95">
        <f>D171</f>
        <v>0</v>
      </c>
      <c r="Q171" s="96">
        <f t="shared" si="0"/>
        <v>0</v>
      </c>
      <c r="R171" s="95">
        <f t="shared" ref="R171:R172" si="227">L171</f>
        <v>0</v>
      </c>
      <c r="S171" s="97" t="str">
        <f t="shared" ref="S171:T171" si="228">E170</f>
        <v/>
      </c>
      <c r="T171" s="96" t="str">
        <f t="shared" si="228"/>
        <v/>
      </c>
      <c r="U171" s="110">
        <f ca="1">A170</f>
        <v>0</v>
      </c>
      <c r="V171" s="98" t="str">
        <f>C170</f>
        <v/>
      </c>
      <c r="W171" s="10"/>
      <c r="X171" s="5"/>
      <c r="Y171" s="5"/>
      <c r="Z171" s="5"/>
    </row>
    <row r="172" spans="1:26" ht="19.5" customHeight="1">
      <c r="A172" s="206"/>
      <c r="B172" s="194"/>
      <c r="C172" s="197"/>
      <c r="D172" s="99"/>
      <c r="E172" s="200"/>
      <c r="F172" s="194"/>
      <c r="G172" s="194"/>
      <c r="H172" s="100"/>
      <c r="I172" s="101" t="str">
        <f ca="1">IF(H172="","",IF(VLOOKUP(H172,Geral!$B$57:$D$67,3,FALSE)="&lt;=",IF(YEAR(NOW())-YEAR(E170)&gt;VLOOKUP(H172,Geral!$B$57:$C$67,2,FALSE),"ý","þ"),IF(VLOOKUP(H172,Geral!$B$57:$D$67,3,FALSE)="&gt;=",IF(YEAR(NOW())-YEAR(E170)&lt;VLOOKUP(H172,Geral!$B$57:$C$67,2,FALSE),"ý","þ"))))</f>
        <v/>
      </c>
      <c r="J172" s="194"/>
      <c r="K172" s="102">
        <f ca="1">IF(H172="",0,IF(OR(H172 = Geral!$A$43,H172 = Geral!$A$44),Geral!$H$15,IF(YEAR(NOW())-YEAR(E170) &lt; 19,Geral!$I$15,Geral!$H$15)))</f>
        <v>0</v>
      </c>
      <c r="L172" s="89"/>
      <c r="M172" s="91" t="str">
        <f ca="1">IF(L172="","",IF(VLOOKUP($H172,Geral!$B$58:$D$67,3,FALSE)="&lt;=",IF(YEAR(NOW())-YEAR(VLOOKUP(L172,Atletas!$B$2:$D$98,3,FALSE))&gt;VLOOKUP($H172,Geral!$B$58:$C$67,2,FALSE),"ý","þ"),IF(VLOOKUP($H172,Geral!$B$58:$D$67,3,FALSE)="&gt;=",IF(YEAR(NOW())-YEAR(VLOOKUP(L172,Atletas!$B$2:$D$98,3,FALSE))&lt;VLOOKUP($H172,Geral!$B$58:$C$67,2,FALSE),"ý","þ"))))</f>
        <v/>
      </c>
      <c r="N172" s="103" t="str">
        <f>IF($L172="","",IF(IFERROR(VLOOKUP($L172,Atletas!$B$2:$F$98,2,FALSE),"") ="","Cadastro não encontrado. Digite os dados.",VLOOKUP($L172,Atletas!$B$2:$F$98,2,FALSE)))</f>
        <v/>
      </c>
      <c r="O172" s="104" t="str">
        <f>G170</f>
        <v/>
      </c>
      <c r="P172" s="105">
        <f>D171</f>
        <v>0</v>
      </c>
      <c r="Q172" s="106">
        <f t="shared" si="0"/>
        <v>0</v>
      </c>
      <c r="R172" s="105">
        <f t="shared" si="227"/>
        <v>0</v>
      </c>
      <c r="S172" s="107" t="str">
        <f t="shared" ref="S172:T172" si="229">E170</f>
        <v/>
      </c>
      <c r="T172" s="106" t="str">
        <f t="shared" si="229"/>
        <v/>
      </c>
      <c r="U172" s="112">
        <f ca="1">A170</f>
        <v>0</v>
      </c>
      <c r="V172" s="108" t="str">
        <f>C170</f>
        <v/>
      </c>
      <c r="W172" s="10"/>
      <c r="X172" s="5"/>
      <c r="Y172" s="5"/>
      <c r="Z172" s="5"/>
    </row>
    <row r="173" spans="1:26" ht="19.5" customHeight="1">
      <c r="A173" s="204">
        <f ca="1">SUM(K173:K175)</f>
        <v>0</v>
      </c>
      <c r="B173" s="192">
        <v>58</v>
      </c>
      <c r="C173" s="195" t="str">
        <f>IF($D174="","",IF(IFERROR(VLOOKUP($D174,Atletas!$B$2:$F$98,5,FALSE),"") ="","CLUBE",VLOOKUP($D174,Atletas!$B$2:$F$98,5,FALSE)))</f>
        <v/>
      </c>
      <c r="D173" s="79"/>
      <c r="E173" s="198" t="str">
        <f>IF($D174="","",IF(IFERROR(VLOOKUP($D174,Atletas!$B$2:$F$98,3,FALSE),"") ="","DD/MM/AAAA",VLOOKUP($D174,Atletas!$B$2:$F$98,3,FALSE)))</f>
        <v/>
      </c>
      <c r="F173" s="201" t="str">
        <f>IF($D174="","",IF(IFERROR(VLOOKUP($D174,Atletas!$B$2:$F$98,4,FALSE),"") ="","Gênero",VLOOKUP($D174,Atletas!$B$2:$F$98,4,FALSE)))</f>
        <v/>
      </c>
      <c r="G173" s="202" t="str">
        <f>IF($D174="","",IF(IFERROR(VLOOKUP($D174,Atletas!$B$2:$F$98,2,FALSE),"") ="","Cadastro não encontrado. Digite os dados.",VLOOKUP($D174,Atletas!$B$2:$F$98,2,FALSE)))</f>
        <v/>
      </c>
      <c r="H173" s="80"/>
      <c r="I173" s="81" t="str">
        <f ca="1">IF(H173="","",IF(VLOOKUP(H173,Geral!$B$13:$D$34,3,FALSE)="&lt;=",IF(YEAR(NOW())-YEAR(E173)&gt;VLOOKUP(H173,Geral!$B$13:$C$34,2,FALSE),"ý","þ"),IF(VLOOKUP(H173,Geral!$B$13:$D$34,3,FALSE)="&gt;=",IF(YEAR(NOW())-YEAR(E173)&lt;VLOOKUP(H173,Geral!$B$13:$C$34,2,FALSE),"ý","þ"))))</f>
        <v/>
      </c>
      <c r="J173" s="203" t="s">
        <v>92</v>
      </c>
      <c r="K173" s="82">
        <f ca="1">SUM(IF(J173="Sim",IF(H173="",0,IF(OR(H173 = Geral!$A$43,H173 = Geral!$A$44),Geral!$H$13,IF(YEAR(NOW())-YEAR(E173) &lt; 19,Geral!$I$17,Geral!$H$17))),0),IF(H173="",0,IF(OR(H173 = Geral!$A$43,H173 = Geral!$A$44),Geral!$H$13,IF(YEAR(NOW())-YEAR(E173) &lt; 18,Geral!$I$13,Geral!$H$13))))</f>
        <v>0</v>
      </c>
      <c r="L173" s="207"/>
      <c r="M173" s="208"/>
      <c r="N173" s="209"/>
      <c r="O173" s="83" t="str">
        <f>G173</f>
        <v/>
      </c>
      <c r="P173" s="84">
        <f>D174</f>
        <v>0</v>
      </c>
      <c r="Q173" s="85">
        <f t="shared" si="0"/>
        <v>0</v>
      </c>
      <c r="R173" s="85"/>
      <c r="S173" s="86" t="str">
        <f t="shared" ref="S173:T173" si="230">E173</f>
        <v/>
      </c>
      <c r="T173" s="85" t="str">
        <f t="shared" si="230"/>
        <v/>
      </c>
      <c r="U173" s="87">
        <f ca="1">A173</f>
        <v>0</v>
      </c>
      <c r="V173" s="88" t="str">
        <f>C173</f>
        <v/>
      </c>
      <c r="W173" s="10"/>
      <c r="X173" s="5"/>
      <c r="Y173" s="5"/>
      <c r="Z173" s="5"/>
    </row>
    <row r="174" spans="1:26" ht="19.5" customHeight="1">
      <c r="A174" s="205"/>
      <c r="B174" s="193"/>
      <c r="C174" s="196"/>
      <c r="D174" s="89"/>
      <c r="E174" s="199"/>
      <c r="F174" s="193"/>
      <c r="G174" s="193"/>
      <c r="H174" s="90"/>
      <c r="I174" s="91" t="str">
        <f ca="1">IF(H174="","",IF(VLOOKUP(H174,Geral!$B$35:$D$56,3,FALSE)="&lt;=",IF(YEAR(NOW())-YEAR(E173)&gt;VLOOKUP(H174,Geral!$B$35:$C$56,2,FALSE),"ý","þ"),IF(VLOOKUP(H174,Geral!$B$35:$D$56,3,FALSE)="&gt;=",IF(YEAR(NOW())-YEAR(E173)&lt;VLOOKUP(H174,Geral!$B$35:$C$56,2,FALSE),"ý","þ"))))</f>
        <v/>
      </c>
      <c r="J174" s="193"/>
      <c r="K174" s="92">
        <f ca="1">IF(H174="",0,IF(OR(H174 = Geral!$A$43,H174 = Geral!$A$44),Geral!$H$15,IF(YEAR(NOW())-YEAR(E173) &lt; 19,Geral!$I$15,Geral!$H$15)))</f>
        <v>0</v>
      </c>
      <c r="L174" s="89"/>
      <c r="M174" s="91" t="str">
        <f ca="1">IF(L174="","",IF(VLOOKUP($H174,Geral!$B$36:$D$56,3,FALSE)="&lt;=",IF(YEAR(NOW())-YEAR(VLOOKUP(L174,Atletas!$B$2:$D$98,3,FALSE))&gt;VLOOKUP($H174,Geral!$B$36:$C$56,2,FALSE),"ý","þ"),IF(VLOOKUP($H174,Geral!$B$36:$D$56,3,FALSE)="&gt;=",IF(YEAR(NOW())-YEAR(VLOOKUP(L174,Atletas!$B$2:$D$98,3,FALSE))&lt;VLOOKUP($H174,Geral!$B$36:$C$56,2,FALSE),"ý","þ"))))</f>
        <v/>
      </c>
      <c r="N174" s="93" t="str">
        <f>IF($L174="","",IF(IFERROR(VLOOKUP($L174,Atletas!$B$2:$F$98,2,FALSE),"") ="","Cadastro não encontrado. Digite os dados.",VLOOKUP($L174,Atletas!$B$2:$F$98,2,FALSE)))</f>
        <v/>
      </c>
      <c r="O174" s="94" t="str">
        <f>G173</f>
        <v/>
      </c>
      <c r="P174" s="95">
        <f>D174</f>
        <v>0</v>
      </c>
      <c r="Q174" s="96">
        <f t="shared" si="0"/>
        <v>0</v>
      </c>
      <c r="R174" s="95">
        <f t="shared" ref="R174:R175" si="231">L174</f>
        <v>0</v>
      </c>
      <c r="S174" s="97" t="str">
        <f t="shared" ref="S174:T174" si="232">E173</f>
        <v/>
      </c>
      <c r="T174" s="96" t="str">
        <f t="shared" si="232"/>
        <v/>
      </c>
      <c r="U174" s="110">
        <f ca="1">A173</f>
        <v>0</v>
      </c>
      <c r="V174" s="98" t="str">
        <f>C173</f>
        <v/>
      </c>
      <c r="W174" s="10"/>
      <c r="X174" s="5"/>
      <c r="Y174" s="5"/>
      <c r="Z174" s="5"/>
    </row>
    <row r="175" spans="1:26" ht="19.5" customHeight="1">
      <c r="A175" s="206"/>
      <c r="B175" s="194"/>
      <c r="C175" s="197"/>
      <c r="D175" s="99"/>
      <c r="E175" s="200"/>
      <c r="F175" s="194"/>
      <c r="G175" s="194"/>
      <c r="H175" s="100"/>
      <c r="I175" s="101" t="str">
        <f ca="1">IF(H175="","",IF(VLOOKUP(H175,Geral!$B$57:$D$67,3,FALSE)="&lt;=",IF(YEAR(NOW())-YEAR(E173)&gt;VLOOKUP(H175,Geral!$B$57:$C$67,2,FALSE),"ý","þ"),IF(VLOOKUP(H175,Geral!$B$57:$D$67,3,FALSE)="&gt;=",IF(YEAR(NOW())-YEAR(E173)&lt;VLOOKUP(H175,Geral!$B$57:$C$67,2,FALSE),"ý","þ"))))</f>
        <v/>
      </c>
      <c r="J175" s="194"/>
      <c r="K175" s="102">
        <f ca="1">IF(H175="",0,IF(OR(H175 = Geral!$A$43,H175 = Geral!$A$44),Geral!$H$15,IF(YEAR(NOW())-YEAR(E173) &lt; 19,Geral!$I$15,Geral!$H$15)))</f>
        <v>0</v>
      </c>
      <c r="L175" s="89"/>
      <c r="M175" s="91" t="str">
        <f ca="1">IF(L175="","",IF(VLOOKUP($H175,Geral!$B$58:$D$67,3,FALSE)="&lt;=",IF(YEAR(NOW())-YEAR(VLOOKUP(L175,Atletas!$B$2:$D$98,3,FALSE))&gt;VLOOKUP($H175,Geral!$B$58:$C$67,2,FALSE),"ý","þ"),IF(VLOOKUP($H175,Geral!$B$58:$D$67,3,FALSE)="&gt;=",IF(YEAR(NOW())-YEAR(VLOOKUP(L175,Atletas!$B$2:$D$98,3,FALSE))&lt;VLOOKUP($H175,Geral!$B$58:$C$67,2,FALSE),"ý","þ"))))</f>
        <v/>
      </c>
      <c r="N175" s="103" t="str">
        <f>IF($L175="","",IF(IFERROR(VLOOKUP($L175,Atletas!$B$2:$F$98,2,FALSE),"") ="","Cadastro não encontrado. Digite os dados.",VLOOKUP($L175,Atletas!$B$2:$F$98,2,FALSE)))</f>
        <v/>
      </c>
      <c r="O175" s="104" t="str">
        <f>G173</f>
        <v/>
      </c>
      <c r="P175" s="105">
        <f>D174</f>
        <v>0</v>
      </c>
      <c r="Q175" s="106">
        <f t="shared" si="0"/>
        <v>0</v>
      </c>
      <c r="R175" s="105">
        <f t="shared" si="231"/>
        <v>0</v>
      </c>
      <c r="S175" s="107" t="str">
        <f t="shared" ref="S175:T175" si="233">E173</f>
        <v/>
      </c>
      <c r="T175" s="106" t="str">
        <f t="shared" si="233"/>
        <v/>
      </c>
      <c r="U175" s="112">
        <f ca="1">A173</f>
        <v>0</v>
      </c>
      <c r="V175" s="108" t="str">
        <f>C173</f>
        <v/>
      </c>
      <c r="W175" s="10"/>
      <c r="X175" s="5"/>
      <c r="Y175" s="5"/>
      <c r="Z175" s="5"/>
    </row>
    <row r="176" spans="1:26" ht="19.5" customHeight="1">
      <c r="A176" s="204">
        <f ca="1">SUM(K176:K178)</f>
        <v>0</v>
      </c>
      <c r="B176" s="192">
        <v>59</v>
      </c>
      <c r="C176" s="195" t="str">
        <f>IF($D177="","",IF(IFERROR(VLOOKUP($D177,Atletas!$B$2:$F$98,5,FALSE),"") ="","CLUBE",VLOOKUP($D177,Atletas!$B$2:$F$98,5,FALSE)))</f>
        <v/>
      </c>
      <c r="D176" s="79"/>
      <c r="E176" s="198" t="str">
        <f>IF($D177="","",IF(IFERROR(VLOOKUP($D177,Atletas!$B$2:$F$98,3,FALSE),"") ="","DD/MM/AAAA",VLOOKUP($D177,Atletas!$B$2:$F$98,3,FALSE)))</f>
        <v/>
      </c>
      <c r="F176" s="201" t="str">
        <f>IF($D177="","",IF(IFERROR(VLOOKUP($D177,Atletas!$B$2:$F$98,4,FALSE),"") ="","Gênero",VLOOKUP($D177,Atletas!$B$2:$F$98,4,FALSE)))</f>
        <v/>
      </c>
      <c r="G176" s="202" t="str">
        <f>IF($D177="","",IF(IFERROR(VLOOKUP($D177,Atletas!$B$2:$F$98,2,FALSE),"") ="","Cadastro não encontrado. Digite os dados.",VLOOKUP($D177,Atletas!$B$2:$F$98,2,FALSE)))</f>
        <v/>
      </c>
      <c r="H176" s="80"/>
      <c r="I176" s="81" t="str">
        <f ca="1">IF(H176="","",IF(VLOOKUP(H176,Geral!$B$13:$D$34,3,FALSE)="&lt;=",IF(YEAR(NOW())-YEAR(E176)&gt;VLOOKUP(H176,Geral!$B$13:$C$34,2,FALSE),"ý","þ"),IF(VLOOKUP(H176,Geral!$B$13:$D$34,3,FALSE)="&gt;=",IF(YEAR(NOW())-YEAR(E176)&lt;VLOOKUP(H176,Geral!$B$13:$C$34,2,FALSE),"ý","þ"))))</f>
        <v/>
      </c>
      <c r="J176" s="203" t="s">
        <v>92</v>
      </c>
      <c r="K176" s="82">
        <f ca="1">SUM(IF(J176="Sim",IF(H176="",0,IF(OR(H176 = Geral!$A$43,H176 = Geral!$A$44),Geral!$H$13,IF(YEAR(NOW())-YEAR(E176) &lt; 19,Geral!$I$17,Geral!$H$17))),0),IF(H176="",0,IF(OR(H176 = Geral!$A$43,H176 = Geral!$A$44),Geral!$H$13,IF(YEAR(NOW())-YEAR(E176) &lt; 18,Geral!$I$13,Geral!$H$13))))</f>
        <v>0</v>
      </c>
      <c r="L176" s="207"/>
      <c r="M176" s="208"/>
      <c r="N176" s="209"/>
      <c r="O176" s="83" t="str">
        <f>G176</f>
        <v/>
      </c>
      <c r="P176" s="84">
        <f>D177</f>
        <v>0</v>
      </c>
      <c r="Q176" s="85">
        <f t="shared" si="0"/>
        <v>0</v>
      </c>
      <c r="R176" s="85"/>
      <c r="S176" s="86" t="str">
        <f t="shared" ref="S176:T176" si="234">E176</f>
        <v/>
      </c>
      <c r="T176" s="85" t="str">
        <f t="shared" si="234"/>
        <v/>
      </c>
      <c r="U176" s="87">
        <f ca="1">A176</f>
        <v>0</v>
      </c>
      <c r="V176" s="88" t="str">
        <f>C176</f>
        <v/>
      </c>
      <c r="W176" s="10"/>
      <c r="X176" s="5"/>
      <c r="Y176" s="5"/>
      <c r="Z176" s="5"/>
    </row>
    <row r="177" spans="1:26" ht="19.5" customHeight="1">
      <c r="A177" s="205"/>
      <c r="B177" s="193"/>
      <c r="C177" s="196"/>
      <c r="D177" s="89"/>
      <c r="E177" s="199"/>
      <c r="F177" s="193"/>
      <c r="G177" s="193"/>
      <c r="H177" s="90"/>
      <c r="I177" s="91" t="str">
        <f ca="1">IF(H177="","",IF(VLOOKUP(H177,Geral!$B$35:$D$56,3,FALSE)="&lt;=",IF(YEAR(NOW())-YEAR(E176)&gt;VLOOKUP(H177,Geral!$B$35:$C$56,2,FALSE),"ý","þ"),IF(VLOOKUP(H177,Geral!$B$35:$D$56,3,FALSE)="&gt;=",IF(YEAR(NOW())-YEAR(E176)&lt;VLOOKUP(H177,Geral!$B$35:$C$56,2,FALSE),"ý","þ"))))</f>
        <v/>
      </c>
      <c r="J177" s="193"/>
      <c r="K177" s="92">
        <f ca="1">IF(H177="",0,IF(OR(H177 = Geral!$A$43,H177 = Geral!$A$44),Geral!$H$15,IF(YEAR(NOW())-YEAR(E176) &lt; 19,Geral!$I$15,Geral!$H$15)))</f>
        <v>0</v>
      </c>
      <c r="L177" s="89"/>
      <c r="M177" s="91" t="str">
        <f ca="1">IF(L177="","",IF(VLOOKUP($H177,Geral!$B$36:$D$56,3,FALSE)="&lt;=",IF(YEAR(NOW())-YEAR(VLOOKUP(L177,Atletas!$B$2:$D$98,3,FALSE))&gt;VLOOKUP($H177,Geral!$B$36:$C$56,2,FALSE),"ý","þ"),IF(VLOOKUP($H177,Geral!$B$36:$D$56,3,FALSE)="&gt;=",IF(YEAR(NOW())-YEAR(VLOOKUP(L177,Atletas!$B$2:$D$98,3,FALSE))&lt;VLOOKUP($H177,Geral!$B$36:$C$56,2,FALSE),"ý","þ"))))</f>
        <v/>
      </c>
      <c r="N177" s="93" t="str">
        <f>IF($L177="","",IF(IFERROR(VLOOKUP($L177,Atletas!$B$2:$F$98,2,FALSE),"") ="","Cadastro não encontrado. Digite os dados.",VLOOKUP($L177,Atletas!$B$2:$F$98,2,FALSE)))</f>
        <v/>
      </c>
      <c r="O177" s="94" t="str">
        <f>G176</f>
        <v/>
      </c>
      <c r="P177" s="95">
        <f>D177</f>
        <v>0</v>
      </c>
      <c r="Q177" s="96">
        <f t="shared" si="0"/>
        <v>0</v>
      </c>
      <c r="R177" s="95">
        <f t="shared" ref="R177:R178" si="235">L177</f>
        <v>0</v>
      </c>
      <c r="S177" s="97" t="str">
        <f t="shared" ref="S177:T177" si="236">E176</f>
        <v/>
      </c>
      <c r="T177" s="96" t="str">
        <f t="shared" si="236"/>
        <v/>
      </c>
      <c r="U177" s="110">
        <f ca="1">A176</f>
        <v>0</v>
      </c>
      <c r="V177" s="98" t="str">
        <f>C176</f>
        <v/>
      </c>
      <c r="W177" s="10"/>
      <c r="X177" s="5"/>
      <c r="Y177" s="5"/>
      <c r="Z177" s="5"/>
    </row>
    <row r="178" spans="1:26" ht="19.5" customHeight="1">
      <c r="A178" s="206"/>
      <c r="B178" s="194"/>
      <c r="C178" s="197"/>
      <c r="D178" s="99"/>
      <c r="E178" s="200"/>
      <c r="F178" s="194"/>
      <c r="G178" s="194"/>
      <c r="H178" s="100"/>
      <c r="I178" s="101" t="str">
        <f ca="1">IF(H178="","",IF(VLOOKUP(H178,Geral!$B$57:$D$67,3,FALSE)="&lt;=",IF(YEAR(NOW())-YEAR(E176)&gt;VLOOKUP(H178,Geral!$B$57:$C$67,2,FALSE),"ý","þ"),IF(VLOOKUP(H178,Geral!$B$57:$D$67,3,FALSE)="&gt;=",IF(YEAR(NOW())-YEAR(E176)&lt;VLOOKUP(H178,Geral!$B$57:$C$67,2,FALSE),"ý","þ"))))</f>
        <v/>
      </c>
      <c r="J178" s="194"/>
      <c r="K178" s="102">
        <f ca="1">IF(H178="",0,IF(OR(H178 = Geral!$A$43,H178 = Geral!$A$44),Geral!$H$15,IF(YEAR(NOW())-YEAR(E176) &lt; 19,Geral!$I$15,Geral!$H$15)))</f>
        <v>0</v>
      </c>
      <c r="L178" s="89"/>
      <c r="M178" s="91" t="str">
        <f ca="1">IF(L178="","",IF(VLOOKUP($H178,Geral!$B$58:$D$67,3,FALSE)="&lt;=",IF(YEAR(NOW())-YEAR(VLOOKUP(L178,Atletas!$B$2:$D$98,3,FALSE))&gt;VLOOKUP($H178,Geral!$B$58:$C$67,2,FALSE),"ý","þ"),IF(VLOOKUP($H178,Geral!$B$58:$D$67,3,FALSE)="&gt;=",IF(YEAR(NOW())-YEAR(VLOOKUP(L178,Atletas!$B$2:$D$98,3,FALSE))&lt;VLOOKUP($H178,Geral!$B$58:$C$67,2,FALSE),"ý","þ"))))</f>
        <v/>
      </c>
      <c r="N178" s="103" t="str">
        <f>IF($L178="","",IF(IFERROR(VLOOKUP($L178,Atletas!$B$2:$F$98,2,FALSE),"") ="","Cadastro não encontrado. Digite os dados.",VLOOKUP($L178,Atletas!$B$2:$F$98,2,FALSE)))</f>
        <v/>
      </c>
      <c r="O178" s="104" t="str">
        <f>G176</f>
        <v/>
      </c>
      <c r="P178" s="105">
        <f>D177</f>
        <v>0</v>
      </c>
      <c r="Q178" s="106">
        <f t="shared" si="0"/>
        <v>0</v>
      </c>
      <c r="R178" s="105">
        <f t="shared" si="235"/>
        <v>0</v>
      </c>
      <c r="S178" s="107" t="str">
        <f t="shared" ref="S178:T178" si="237">E176</f>
        <v/>
      </c>
      <c r="T178" s="106" t="str">
        <f t="shared" si="237"/>
        <v/>
      </c>
      <c r="U178" s="112">
        <f ca="1">A176</f>
        <v>0</v>
      </c>
      <c r="V178" s="108" t="str">
        <f>C176</f>
        <v/>
      </c>
      <c r="W178" s="10"/>
      <c r="X178" s="5"/>
      <c r="Y178" s="5"/>
      <c r="Z178" s="5"/>
    </row>
    <row r="179" spans="1:26" ht="19.5" customHeight="1">
      <c r="A179" s="204">
        <f ca="1">SUM(K179:K181)</f>
        <v>0</v>
      </c>
      <c r="B179" s="192">
        <v>60</v>
      </c>
      <c r="C179" s="195" t="str">
        <f>IF($D180="","",IF(IFERROR(VLOOKUP($D180,Atletas!$B$2:$F$98,5,FALSE),"") ="","CLUBE",VLOOKUP($D180,Atletas!$B$2:$F$98,5,FALSE)))</f>
        <v/>
      </c>
      <c r="D179" s="79"/>
      <c r="E179" s="198" t="str">
        <f>IF($D180="","",IF(IFERROR(VLOOKUP($D180,Atletas!$B$2:$F$98,3,FALSE),"") ="","DD/MM/AAAA",VLOOKUP($D180,Atletas!$B$2:$F$98,3,FALSE)))</f>
        <v/>
      </c>
      <c r="F179" s="201" t="str">
        <f>IF($D180="","",IF(IFERROR(VLOOKUP($D180,Atletas!$B$2:$F$98,4,FALSE),"") ="","Gênero",VLOOKUP($D180,Atletas!$B$2:$F$98,4,FALSE)))</f>
        <v/>
      </c>
      <c r="G179" s="202" t="str">
        <f>IF($D180="","",IF(IFERROR(VLOOKUP($D180,Atletas!$B$2:$F$98,2,FALSE),"") ="","Cadastro não encontrado. Digite os dados.",VLOOKUP($D180,Atletas!$B$2:$F$98,2,FALSE)))</f>
        <v/>
      </c>
      <c r="H179" s="80"/>
      <c r="I179" s="81" t="str">
        <f ca="1">IF(H179="","",IF(VLOOKUP(H179,Geral!$B$13:$D$34,3,FALSE)="&lt;=",IF(YEAR(NOW())-YEAR(E179)&gt;VLOOKUP(H179,Geral!$B$13:$C$34,2,FALSE),"ý","þ"),IF(VLOOKUP(H179,Geral!$B$13:$D$34,3,FALSE)="&gt;=",IF(YEAR(NOW())-YEAR(E179)&lt;VLOOKUP(H179,Geral!$B$13:$C$34,2,FALSE),"ý","þ"))))</f>
        <v/>
      </c>
      <c r="J179" s="203" t="s">
        <v>92</v>
      </c>
      <c r="K179" s="82">
        <f ca="1">SUM(IF(J179="Sim",IF(H179="",0,IF(OR(H179 = Geral!$A$43,H179 = Geral!$A$44),Geral!$H$13,IF(YEAR(NOW())-YEAR(E179) &lt; 19,Geral!$I$17,Geral!$H$17))),0),IF(H179="",0,IF(OR(H179 = Geral!$A$43,H179 = Geral!$A$44),Geral!$H$13,IF(YEAR(NOW())-YEAR(E179) &lt; 18,Geral!$I$13,Geral!$H$13))))</f>
        <v>0</v>
      </c>
      <c r="L179" s="207"/>
      <c r="M179" s="208"/>
      <c r="N179" s="209"/>
      <c r="O179" s="83" t="str">
        <f>G179</f>
        <v/>
      </c>
      <c r="P179" s="84">
        <f>D180</f>
        <v>0</v>
      </c>
      <c r="Q179" s="85">
        <f t="shared" si="0"/>
        <v>0</v>
      </c>
      <c r="R179" s="85"/>
      <c r="S179" s="86" t="str">
        <f t="shared" ref="S179:T179" si="238">E179</f>
        <v/>
      </c>
      <c r="T179" s="85" t="str">
        <f t="shared" si="238"/>
        <v/>
      </c>
      <c r="U179" s="87">
        <f ca="1">A179</f>
        <v>0</v>
      </c>
      <c r="V179" s="88" t="str">
        <f>C179</f>
        <v/>
      </c>
      <c r="W179" s="10"/>
      <c r="X179" s="5"/>
      <c r="Y179" s="5"/>
      <c r="Z179" s="5"/>
    </row>
    <row r="180" spans="1:26" ht="19.5" customHeight="1">
      <c r="A180" s="205"/>
      <c r="B180" s="193"/>
      <c r="C180" s="196"/>
      <c r="D180" s="89"/>
      <c r="E180" s="199"/>
      <c r="F180" s="193"/>
      <c r="G180" s="193"/>
      <c r="H180" s="90"/>
      <c r="I180" s="91" t="str">
        <f ca="1">IF(H180="","",IF(VLOOKUP(H180,Geral!$B$35:$D$56,3,FALSE)="&lt;=",IF(YEAR(NOW())-YEAR(E179)&gt;VLOOKUP(H180,Geral!$B$35:$C$56,2,FALSE),"ý","þ"),IF(VLOOKUP(H180,Geral!$B$35:$D$56,3,FALSE)="&gt;=",IF(YEAR(NOW())-YEAR(E179)&lt;VLOOKUP(H180,Geral!$B$35:$C$56,2,FALSE),"ý","þ"))))</f>
        <v/>
      </c>
      <c r="J180" s="193"/>
      <c r="K180" s="92">
        <f ca="1">IF(H180="",0,IF(OR(H180 = Geral!$A$43,H180 = Geral!$A$44),Geral!$H$15,IF(YEAR(NOW())-YEAR(E179) &lt; 19,Geral!$I$15,Geral!$H$15)))</f>
        <v>0</v>
      </c>
      <c r="L180" s="89"/>
      <c r="M180" s="91" t="str">
        <f ca="1">IF(L180="","",IF(VLOOKUP($H180,Geral!$B$36:$D$56,3,FALSE)="&lt;=",IF(YEAR(NOW())-YEAR(VLOOKUP(L180,Atletas!$B$2:$D$98,3,FALSE))&gt;VLOOKUP($H180,Geral!$B$36:$C$56,2,FALSE),"ý","þ"),IF(VLOOKUP($H180,Geral!$B$36:$D$56,3,FALSE)="&gt;=",IF(YEAR(NOW())-YEAR(VLOOKUP(L180,Atletas!$B$2:$D$98,3,FALSE))&lt;VLOOKUP($H180,Geral!$B$36:$C$56,2,FALSE),"ý","þ"))))</f>
        <v/>
      </c>
      <c r="N180" s="93" t="str">
        <f>IF($L180="","",IF(IFERROR(VLOOKUP($L180,Atletas!$B$2:$F$98,2,FALSE),"") ="","Cadastro não encontrado. Digite os dados.",VLOOKUP($L180,Atletas!$B$2:$F$98,2,FALSE)))</f>
        <v/>
      </c>
      <c r="O180" s="94" t="str">
        <f>G179</f>
        <v/>
      </c>
      <c r="P180" s="95">
        <f>D180</f>
        <v>0</v>
      </c>
      <c r="Q180" s="96">
        <f t="shared" si="0"/>
        <v>0</v>
      </c>
      <c r="R180" s="95">
        <f t="shared" ref="R180:R181" si="239">L180</f>
        <v>0</v>
      </c>
      <c r="S180" s="97" t="str">
        <f t="shared" ref="S180:T180" si="240">E179</f>
        <v/>
      </c>
      <c r="T180" s="96" t="str">
        <f t="shared" si="240"/>
        <v/>
      </c>
      <c r="U180" s="110">
        <f ca="1">A179</f>
        <v>0</v>
      </c>
      <c r="V180" s="98" t="str">
        <f>C179</f>
        <v/>
      </c>
      <c r="W180" s="10"/>
      <c r="X180" s="5"/>
      <c r="Y180" s="5"/>
      <c r="Z180" s="5"/>
    </row>
    <row r="181" spans="1:26" ht="19.5" customHeight="1">
      <c r="A181" s="206"/>
      <c r="B181" s="194"/>
      <c r="C181" s="197"/>
      <c r="D181" s="99"/>
      <c r="E181" s="200"/>
      <c r="F181" s="194"/>
      <c r="G181" s="194"/>
      <c r="H181" s="100"/>
      <c r="I181" s="101" t="str">
        <f ca="1">IF(H181="","",IF(VLOOKUP(H181,Geral!$B$57:$D$67,3,FALSE)="&lt;=",IF(YEAR(NOW())-YEAR(E179)&gt;VLOOKUP(H181,Geral!$B$57:$C$67,2,FALSE),"ý","þ"),IF(VLOOKUP(H181,Geral!$B$57:$D$67,3,FALSE)="&gt;=",IF(YEAR(NOW())-YEAR(E179)&lt;VLOOKUP(H181,Geral!$B$57:$C$67,2,FALSE),"ý","þ"))))</f>
        <v/>
      </c>
      <c r="J181" s="194"/>
      <c r="K181" s="102">
        <f ca="1">IF(H181="",0,IF(OR(H181 = Geral!$A$43,H181 = Geral!$A$44),Geral!$H$15,IF(YEAR(NOW())-YEAR(E179) &lt; 19,Geral!$I$15,Geral!$H$15)))</f>
        <v>0</v>
      </c>
      <c r="L181" s="89"/>
      <c r="M181" s="91" t="str">
        <f ca="1">IF(L181="","",IF(VLOOKUP($H181,Geral!$B$58:$D$67,3,FALSE)="&lt;=",IF(YEAR(NOW())-YEAR(VLOOKUP(L181,Atletas!$B$2:$D$98,3,FALSE))&gt;VLOOKUP($H181,Geral!$B$58:$C$67,2,FALSE),"ý","þ"),IF(VLOOKUP($H181,Geral!$B$58:$D$67,3,FALSE)="&gt;=",IF(YEAR(NOW())-YEAR(VLOOKUP(L181,Atletas!$B$2:$D$98,3,FALSE))&lt;VLOOKUP($H181,Geral!$B$58:$C$67,2,FALSE),"ý","þ"))))</f>
        <v/>
      </c>
      <c r="N181" s="103" t="str">
        <f>IF($L181="","",IF(IFERROR(VLOOKUP($L181,Atletas!$B$2:$F$98,2,FALSE),"") ="","Cadastro não encontrado. Digite os dados.",VLOOKUP($L181,Atletas!$B$2:$F$98,2,FALSE)))</f>
        <v/>
      </c>
      <c r="O181" s="104" t="str">
        <f>G179</f>
        <v/>
      </c>
      <c r="P181" s="105">
        <f>D180</f>
        <v>0</v>
      </c>
      <c r="Q181" s="106">
        <f t="shared" si="0"/>
        <v>0</v>
      </c>
      <c r="R181" s="105">
        <f t="shared" si="239"/>
        <v>0</v>
      </c>
      <c r="S181" s="107" t="str">
        <f t="shared" ref="S181:T181" si="241">E179</f>
        <v/>
      </c>
      <c r="T181" s="106" t="str">
        <f t="shared" si="241"/>
        <v/>
      </c>
      <c r="U181" s="112">
        <f ca="1">A179</f>
        <v>0</v>
      </c>
      <c r="V181" s="108" t="str">
        <f>C179</f>
        <v/>
      </c>
      <c r="W181" s="10"/>
      <c r="X181" s="5"/>
      <c r="Y181" s="5"/>
      <c r="Z181" s="5"/>
    </row>
    <row r="182" spans="1:26" ht="19.5" customHeight="1">
      <c r="A182" s="204">
        <f ca="1">SUM(K182:K184)</f>
        <v>0</v>
      </c>
      <c r="B182" s="192">
        <v>61</v>
      </c>
      <c r="C182" s="195" t="str">
        <f>IF($D183="","",IF(IFERROR(VLOOKUP($D183,Atletas!$B$2:$F$98,5,FALSE),"") ="","CLUBE",VLOOKUP($D183,Atletas!$B$2:$F$98,5,FALSE)))</f>
        <v/>
      </c>
      <c r="D182" s="79"/>
      <c r="E182" s="198" t="str">
        <f>IF($D183="","",IF(IFERROR(VLOOKUP($D183,Atletas!$B$2:$F$98,3,FALSE),"") ="","DD/MM/AAAA",VLOOKUP($D183,Atletas!$B$2:$F$98,3,FALSE)))</f>
        <v/>
      </c>
      <c r="F182" s="201" t="str">
        <f>IF($D183="","",IF(IFERROR(VLOOKUP($D183,Atletas!$B$2:$F$98,4,FALSE),"") ="","Gênero",VLOOKUP($D183,Atletas!$B$2:$F$98,4,FALSE)))</f>
        <v/>
      </c>
      <c r="G182" s="202" t="str">
        <f>IF($D183="","",IF(IFERROR(VLOOKUP($D183,Atletas!$B$2:$F$98,2,FALSE),"") ="","Cadastro não encontrado. Digite os dados.",VLOOKUP($D183,Atletas!$B$2:$F$98,2,FALSE)))</f>
        <v/>
      </c>
      <c r="H182" s="80"/>
      <c r="I182" s="81" t="str">
        <f ca="1">IF(H182="","",IF(VLOOKUP(H182,Geral!$B$13:$D$34,3,FALSE)="&lt;=",IF(YEAR(NOW())-YEAR(E182)&gt;VLOOKUP(H182,Geral!$B$13:$C$34,2,FALSE),"ý","þ"),IF(VLOOKUP(H182,Geral!$B$13:$D$34,3,FALSE)="&gt;=",IF(YEAR(NOW())-YEAR(E182)&lt;VLOOKUP(H182,Geral!$B$13:$C$34,2,FALSE),"ý","þ"))))</f>
        <v/>
      </c>
      <c r="J182" s="203" t="s">
        <v>92</v>
      </c>
      <c r="K182" s="82">
        <f ca="1">SUM(IF(J182="Sim",IF(H182="",0,IF(OR(H182 = Geral!$A$43,H182 = Geral!$A$44),Geral!$H$13,IF(YEAR(NOW())-YEAR(E182) &lt; 19,Geral!$I$17,Geral!$H$17))),0),IF(H182="",0,IF(OR(H182 = Geral!$A$43,H182 = Geral!$A$44),Geral!$H$13,IF(YEAR(NOW())-YEAR(E182) &lt; 18,Geral!$I$13,Geral!$H$13))))</f>
        <v>0</v>
      </c>
      <c r="L182" s="207"/>
      <c r="M182" s="208"/>
      <c r="N182" s="209"/>
      <c r="O182" s="83" t="str">
        <f>G182</f>
        <v/>
      </c>
      <c r="P182" s="84">
        <f>D183</f>
        <v>0</v>
      </c>
      <c r="Q182" s="85">
        <f t="shared" si="0"/>
        <v>0</v>
      </c>
      <c r="R182" s="85"/>
      <c r="S182" s="86" t="str">
        <f t="shared" ref="S182:T182" si="242">E182</f>
        <v/>
      </c>
      <c r="T182" s="85" t="str">
        <f t="shared" si="242"/>
        <v/>
      </c>
      <c r="U182" s="87">
        <f ca="1">A182</f>
        <v>0</v>
      </c>
      <c r="V182" s="88" t="str">
        <f>C182</f>
        <v/>
      </c>
      <c r="W182" s="10"/>
      <c r="X182" s="5"/>
      <c r="Y182" s="5"/>
      <c r="Z182" s="5"/>
    </row>
    <row r="183" spans="1:26" ht="19.5" customHeight="1">
      <c r="A183" s="205"/>
      <c r="B183" s="193"/>
      <c r="C183" s="196"/>
      <c r="D183" s="89"/>
      <c r="E183" s="199"/>
      <c r="F183" s="193"/>
      <c r="G183" s="193"/>
      <c r="H183" s="90"/>
      <c r="I183" s="91" t="str">
        <f ca="1">IF(H183="","",IF(VLOOKUP(H183,Geral!$B$35:$D$56,3,FALSE)="&lt;=",IF(YEAR(NOW())-YEAR(E182)&gt;VLOOKUP(H183,Geral!$B$35:$C$56,2,FALSE),"ý","þ"),IF(VLOOKUP(H183,Geral!$B$35:$D$56,3,FALSE)="&gt;=",IF(YEAR(NOW())-YEAR(E182)&lt;VLOOKUP(H183,Geral!$B$35:$C$56,2,FALSE),"ý","þ"))))</f>
        <v/>
      </c>
      <c r="J183" s="193"/>
      <c r="K183" s="92">
        <f ca="1">IF(H183="",0,IF(OR(H183 = Geral!$A$43,H183 = Geral!$A$44),Geral!$H$15,IF(YEAR(NOW())-YEAR(E182) &lt; 19,Geral!$I$15,Geral!$H$15)))</f>
        <v>0</v>
      </c>
      <c r="L183" s="89"/>
      <c r="M183" s="91" t="str">
        <f ca="1">IF(L183="","",IF(VLOOKUP($H183,Geral!$B$36:$D$56,3,FALSE)="&lt;=",IF(YEAR(NOW())-YEAR(VLOOKUP(L183,Atletas!$B$2:$D$98,3,FALSE))&gt;VLOOKUP($H183,Geral!$B$36:$C$56,2,FALSE),"ý","þ"),IF(VLOOKUP($H183,Geral!$B$36:$D$56,3,FALSE)="&gt;=",IF(YEAR(NOW())-YEAR(VLOOKUP(L183,Atletas!$B$2:$D$98,3,FALSE))&lt;VLOOKUP($H183,Geral!$B$36:$C$56,2,FALSE),"ý","þ"))))</f>
        <v/>
      </c>
      <c r="N183" s="93" t="str">
        <f>IF($L183="","",IF(IFERROR(VLOOKUP($L183,Atletas!$B$2:$F$98,2,FALSE),"") ="","Cadastro não encontrado. Digite os dados.",VLOOKUP($L183,Atletas!$B$2:$F$98,2,FALSE)))</f>
        <v/>
      </c>
      <c r="O183" s="94" t="str">
        <f>G182</f>
        <v/>
      </c>
      <c r="P183" s="95">
        <f>D183</f>
        <v>0</v>
      </c>
      <c r="Q183" s="96">
        <f t="shared" si="0"/>
        <v>0</v>
      </c>
      <c r="R183" s="95">
        <f t="shared" ref="R183:R184" si="243">L183</f>
        <v>0</v>
      </c>
      <c r="S183" s="97" t="str">
        <f t="shared" ref="S183:T183" si="244">E182</f>
        <v/>
      </c>
      <c r="T183" s="96" t="str">
        <f t="shared" si="244"/>
        <v/>
      </c>
      <c r="U183" s="110">
        <f ca="1">A182</f>
        <v>0</v>
      </c>
      <c r="V183" s="98" t="str">
        <f>C182</f>
        <v/>
      </c>
      <c r="W183" s="10"/>
      <c r="X183" s="5"/>
      <c r="Y183" s="5"/>
      <c r="Z183" s="5"/>
    </row>
    <row r="184" spans="1:26" ht="19.5" customHeight="1">
      <c r="A184" s="206"/>
      <c r="B184" s="194"/>
      <c r="C184" s="197"/>
      <c r="D184" s="99"/>
      <c r="E184" s="200"/>
      <c r="F184" s="194"/>
      <c r="G184" s="194"/>
      <c r="H184" s="100"/>
      <c r="I184" s="101" t="str">
        <f ca="1">IF(H184="","",IF(VLOOKUP(H184,Geral!$B$57:$D$67,3,FALSE)="&lt;=",IF(YEAR(NOW())-YEAR(E182)&gt;VLOOKUP(H184,Geral!$B$57:$C$67,2,FALSE),"ý","þ"),IF(VLOOKUP(H184,Geral!$B$57:$D$67,3,FALSE)="&gt;=",IF(YEAR(NOW())-YEAR(E182)&lt;VLOOKUP(H184,Geral!$B$57:$C$67,2,FALSE),"ý","þ"))))</f>
        <v/>
      </c>
      <c r="J184" s="194"/>
      <c r="K184" s="102">
        <f ca="1">IF(H184="",0,IF(OR(H184 = Geral!$A$43,H184 = Geral!$A$44),Geral!$H$15,IF(YEAR(NOW())-YEAR(E182) &lt; 19,Geral!$I$15,Geral!$H$15)))</f>
        <v>0</v>
      </c>
      <c r="L184" s="89"/>
      <c r="M184" s="91" t="str">
        <f ca="1">IF(L184="","",IF(VLOOKUP($H184,Geral!$B$58:$D$67,3,FALSE)="&lt;=",IF(YEAR(NOW())-YEAR(VLOOKUP(L184,Atletas!$B$2:$D$98,3,FALSE))&gt;VLOOKUP($H184,Geral!$B$58:$C$67,2,FALSE),"ý","þ"),IF(VLOOKUP($H184,Geral!$B$58:$D$67,3,FALSE)="&gt;=",IF(YEAR(NOW())-YEAR(VLOOKUP(L184,Atletas!$B$2:$D$98,3,FALSE))&lt;VLOOKUP($H184,Geral!$B$58:$C$67,2,FALSE),"ý","þ"))))</f>
        <v/>
      </c>
      <c r="N184" s="103" t="str">
        <f>IF($L184="","",IF(IFERROR(VLOOKUP($L184,Atletas!$B$2:$F$98,2,FALSE),"") ="","Cadastro não encontrado. Digite os dados.",VLOOKUP($L184,Atletas!$B$2:$F$98,2,FALSE)))</f>
        <v/>
      </c>
      <c r="O184" s="104" t="str">
        <f>G182</f>
        <v/>
      </c>
      <c r="P184" s="105">
        <f>D183</f>
        <v>0</v>
      </c>
      <c r="Q184" s="106">
        <f t="shared" si="0"/>
        <v>0</v>
      </c>
      <c r="R184" s="105">
        <f t="shared" si="243"/>
        <v>0</v>
      </c>
      <c r="S184" s="107" t="str">
        <f t="shared" ref="S184:T184" si="245">E182</f>
        <v/>
      </c>
      <c r="T184" s="106" t="str">
        <f t="shared" si="245"/>
        <v/>
      </c>
      <c r="U184" s="112">
        <f ca="1">A182</f>
        <v>0</v>
      </c>
      <c r="V184" s="108" t="str">
        <f>C182</f>
        <v/>
      </c>
      <c r="W184" s="10"/>
      <c r="X184" s="5"/>
      <c r="Y184" s="5"/>
      <c r="Z184" s="5"/>
    </row>
    <row r="185" spans="1:26" ht="19.5" customHeight="1">
      <c r="A185" s="204">
        <f ca="1">SUM(K185:K187)</f>
        <v>0</v>
      </c>
      <c r="B185" s="192">
        <v>62</v>
      </c>
      <c r="C185" s="195" t="str">
        <f>IF($D186="","",IF(IFERROR(VLOOKUP($D186,Atletas!$B$2:$F$98,5,FALSE),"") ="","CLUBE",VLOOKUP($D186,Atletas!$B$2:$F$98,5,FALSE)))</f>
        <v/>
      </c>
      <c r="D185" s="79"/>
      <c r="E185" s="198" t="str">
        <f>IF($D186="","",IF(IFERROR(VLOOKUP($D186,Atletas!$B$2:$F$98,3,FALSE),"") ="","DD/MM/AAAA",VLOOKUP($D186,Atletas!$B$2:$F$98,3,FALSE)))</f>
        <v/>
      </c>
      <c r="F185" s="201" t="str">
        <f>IF($D186="","",IF(IFERROR(VLOOKUP($D186,Atletas!$B$2:$F$98,4,FALSE),"") ="","Gênero",VLOOKUP($D186,Atletas!$B$2:$F$98,4,FALSE)))</f>
        <v/>
      </c>
      <c r="G185" s="202" t="str">
        <f>IF($D186="","",IF(IFERROR(VLOOKUP($D186,Atletas!$B$2:$F$98,2,FALSE),"") ="","Cadastro não encontrado. Digite os dados.",VLOOKUP($D186,Atletas!$B$2:$F$98,2,FALSE)))</f>
        <v/>
      </c>
      <c r="H185" s="80"/>
      <c r="I185" s="81" t="str">
        <f ca="1">IF(H185="","",IF(VLOOKUP(H185,Geral!$B$13:$D$34,3,FALSE)="&lt;=",IF(YEAR(NOW())-YEAR(E185)&gt;VLOOKUP(H185,Geral!$B$13:$C$34,2,FALSE),"ý","þ"),IF(VLOOKUP(H185,Geral!$B$13:$D$34,3,FALSE)="&gt;=",IF(YEAR(NOW())-YEAR(E185)&lt;VLOOKUP(H185,Geral!$B$13:$C$34,2,FALSE),"ý","þ"))))</f>
        <v/>
      </c>
      <c r="J185" s="203" t="s">
        <v>92</v>
      </c>
      <c r="K185" s="82">
        <f ca="1">SUM(IF(J185="Sim",IF(H185="",0,IF(OR(H185 = Geral!$A$43,H185 = Geral!$A$44),Geral!$H$13,IF(YEAR(NOW())-YEAR(E185) &lt; 19,Geral!$I$17,Geral!$H$17))),0),IF(H185="",0,IF(OR(H185 = Geral!$A$43,H185 = Geral!$A$44),Geral!$H$13,IF(YEAR(NOW())-YEAR(E185) &lt; 18,Geral!$I$13,Geral!$H$13))))</f>
        <v>0</v>
      </c>
      <c r="L185" s="207"/>
      <c r="M185" s="208"/>
      <c r="N185" s="209"/>
      <c r="O185" s="83" t="str">
        <f>G185</f>
        <v/>
      </c>
      <c r="P185" s="84">
        <f>D186</f>
        <v>0</v>
      </c>
      <c r="Q185" s="85">
        <f t="shared" si="0"/>
        <v>0</v>
      </c>
      <c r="R185" s="85"/>
      <c r="S185" s="86" t="str">
        <f t="shared" ref="S185:T185" si="246">E185</f>
        <v/>
      </c>
      <c r="T185" s="85" t="str">
        <f t="shared" si="246"/>
        <v/>
      </c>
      <c r="U185" s="87">
        <f ca="1">A185</f>
        <v>0</v>
      </c>
      <c r="V185" s="88" t="str">
        <f>C185</f>
        <v/>
      </c>
      <c r="W185" s="10"/>
      <c r="X185" s="5"/>
      <c r="Y185" s="5"/>
      <c r="Z185" s="5"/>
    </row>
    <row r="186" spans="1:26" ht="19.5" customHeight="1">
      <c r="A186" s="205"/>
      <c r="B186" s="193"/>
      <c r="C186" s="196"/>
      <c r="D186" s="89"/>
      <c r="E186" s="199"/>
      <c r="F186" s="193"/>
      <c r="G186" s="193"/>
      <c r="H186" s="90"/>
      <c r="I186" s="91" t="str">
        <f ca="1">IF(H186="","",IF(VLOOKUP(H186,Geral!$B$35:$D$56,3,FALSE)="&lt;=",IF(YEAR(NOW())-YEAR(E185)&gt;VLOOKUP(H186,Geral!$B$35:$C$56,2,FALSE),"ý","þ"),IF(VLOOKUP(H186,Geral!$B$35:$D$56,3,FALSE)="&gt;=",IF(YEAR(NOW())-YEAR(E185)&lt;VLOOKUP(H186,Geral!$B$35:$C$56,2,FALSE),"ý","þ"))))</f>
        <v/>
      </c>
      <c r="J186" s="193"/>
      <c r="K186" s="92">
        <f ca="1">IF(H186="",0,IF(OR(H186 = Geral!$A$43,H186 = Geral!$A$44),Geral!$H$15,IF(YEAR(NOW())-YEAR(E185) &lt; 19,Geral!$I$15,Geral!$H$15)))</f>
        <v>0</v>
      </c>
      <c r="L186" s="89"/>
      <c r="M186" s="91" t="str">
        <f ca="1">IF(L186="","",IF(VLOOKUP($H186,Geral!$B$36:$D$56,3,FALSE)="&lt;=",IF(YEAR(NOW())-YEAR(VLOOKUP(L186,Atletas!$B$2:$D$98,3,FALSE))&gt;VLOOKUP($H186,Geral!$B$36:$C$56,2,FALSE),"ý","þ"),IF(VLOOKUP($H186,Geral!$B$36:$D$56,3,FALSE)="&gt;=",IF(YEAR(NOW())-YEAR(VLOOKUP(L186,Atletas!$B$2:$D$98,3,FALSE))&lt;VLOOKUP($H186,Geral!$B$36:$C$56,2,FALSE),"ý","þ"))))</f>
        <v/>
      </c>
      <c r="N186" s="93" t="str">
        <f>IF($L186="","",IF(IFERROR(VLOOKUP($L186,Atletas!$B$2:$F$98,2,FALSE),"") ="","Cadastro não encontrado. Digite os dados.",VLOOKUP($L186,Atletas!$B$2:$F$98,2,FALSE)))</f>
        <v/>
      </c>
      <c r="O186" s="94" t="str">
        <f>G185</f>
        <v/>
      </c>
      <c r="P186" s="95">
        <f>D186</f>
        <v>0</v>
      </c>
      <c r="Q186" s="96">
        <f t="shared" si="0"/>
        <v>0</v>
      </c>
      <c r="R186" s="95">
        <f t="shared" ref="R186:R187" si="247">L186</f>
        <v>0</v>
      </c>
      <c r="S186" s="97" t="str">
        <f t="shared" ref="S186:T186" si="248">E185</f>
        <v/>
      </c>
      <c r="T186" s="96" t="str">
        <f t="shared" si="248"/>
        <v/>
      </c>
      <c r="U186" s="110">
        <f ca="1">A185</f>
        <v>0</v>
      </c>
      <c r="V186" s="98" t="str">
        <f>C185</f>
        <v/>
      </c>
      <c r="W186" s="10"/>
      <c r="X186" s="5"/>
      <c r="Y186" s="5"/>
      <c r="Z186" s="5"/>
    </row>
    <row r="187" spans="1:26" ht="19.5" customHeight="1">
      <c r="A187" s="206"/>
      <c r="B187" s="194"/>
      <c r="C187" s="197"/>
      <c r="D187" s="99"/>
      <c r="E187" s="200"/>
      <c r="F187" s="194"/>
      <c r="G187" s="194"/>
      <c r="H187" s="100"/>
      <c r="I187" s="101" t="str">
        <f ca="1">IF(H187="","",IF(VLOOKUP(H187,Geral!$B$57:$D$67,3,FALSE)="&lt;=",IF(YEAR(NOW())-YEAR(E185)&gt;VLOOKUP(H187,Geral!$B$57:$C$67,2,FALSE),"ý","þ"),IF(VLOOKUP(H187,Geral!$B$57:$D$67,3,FALSE)="&gt;=",IF(YEAR(NOW())-YEAR(E185)&lt;VLOOKUP(H187,Geral!$B$57:$C$67,2,FALSE),"ý","þ"))))</f>
        <v/>
      </c>
      <c r="J187" s="194"/>
      <c r="K187" s="102">
        <f ca="1">IF(H187="",0,IF(OR(H187 = Geral!$A$43,H187 = Geral!$A$44),Geral!$H$15,IF(YEAR(NOW())-YEAR(E185) &lt; 19,Geral!$I$15,Geral!$H$15)))</f>
        <v>0</v>
      </c>
      <c r="L187" s="89"/>
      <c r="M187" s="91" t="str">
        <f ca="1">IF(L187="","",IF(VLOOKUP($H187,Geral!$B$58:$D$67,3,FALSE)="&lt;=",IF(YEAR(NOW())-YEAR(VLOOKUP(L187,Atletas!$B$2:$D$98,3,FALSE))&gt;VLOOKUP($H187,Geral!$B$58:$C$67,2,FALSE),"ý","þ"),IF(VLOOKUP($H187,Geral!$B$58:$D$67,3,FALSE)="&gt;=",IF(YEAR(NOW())-YEAR(VLOOKUP(L187,Atletas!$B$2:$D$98,3,FALSE))&lt;VLOOKUP($H187,Geral!$B$58:$C$67,2,FALSE),"ý","þ"))))</f>
        <v/>
      </c>
      <c r="N187" s="103" t="str">
        <f>IF($L187="","",IF(IFERROR(VLOOKUP($L187,Atletas!$B$2:$F$98,2,FALSE),"") ="","Cadastro não encontrado. Digite os dados.",VLOOKUP($L187,Atletas!$B$2:$F$98,2,FALSE)))</f>
        <v/>
      </c>
      <c r="O187" s="104" t="str">
        <f>G185</f>
        <v/>
      </c>
      <c r="P187" s="105">
        <f>D186</f>
        <v>0</v>
      </c>
      <c r="Q187" s="106">
        <f t="shared" si="0"/>
        <v>0</v>
      </c>
      <c r="R187" s="105">
        <f t="shared" si="247"/>
        <v>0</v>
      </c>
      <c r="S187" s="107" t="str">
        <f t="shared" ref="S187:T187" si="249">E185</f>
        <v/>
      </c>
      <c r="T187" s="106" t="str">
        <f t="shared" si="249"/>
        <v/>
      </c>
      <c r="U187" s="112">
        <f ca="1">A185</f>
        <v>0</v>
      </c>
      <c r="V187" s="108" t="str">
        <f>C185</f>
        <v/>
      </c>
      <c r="W187" s="10"/>
      <c r="X187" s="5"/>
      <c r="Y187" s="5"/>
      <c r="Z187" s="5"/>
    </row>
    <row r="188" spans="1:26" ht="19.5" customHeight="1">
      <c r="A188" s="204">
        <f ca="1">SUM(K188:K190)</f>
        <v>0</v>
      </c>
      <c r="B188" s="192">
        <v>63</v>
      </c>
      <c r="C188" s="195" t="str">
        <f>IF($D189="","",IF(IFERROR(VLOOKUP($D189,Atletas!$B$2:$F$98,5,FALSE),"") ="","CLUBE",VLOOKUP($D189,Atletas!$B$2:$F$98,5,FALSE)))</f>
        <v/>
      </c>
      <c r="D188" s="79"/>
      <c r="E188" s="198" t="str">
        <f>IF($D189="","",IF(IFERROR(VLOOKUP($D189,Atletas!$B$2:$F$98,3,FALSE),"") ="","DD/MM/AAAA",VLOOKUP($D189,Atletas!$B$2:$F$98,3,FALSE)))</f>
        <v/>
      </c>
      <c r="F188" s="201" t="str">
        <f>IF($D189="","",IF(IFERROR(VLOOKUP($D189,Atletas!$B$2:$F$98,4,FALSE),"") ="","Gênero",VLOOKUP($D189,Atletas!$B$2:$F$98,4,FALSE)))</f>
        <v/>
      </c>
      <c r="G188" s="202" t="str">
        <f>IF($D189="","",IF(IFERROR(VLOOKUP($D189,Atletas!$B$2:$F$98,2,FALSE),"") ="","Cadastro não encontrado. Digite os dados.",VLOOKUP($D189,Atletas!$B$2:$F$98,2,FALSE)))</f>
        <v/>
      </c>
      <c r="H188" s="80"/>
      <c r="I188" s="81" t="str">
        <f ca="1">IF(H188="","",IF(VLOOKUP(H188,Geral!$B$13:$D$34,3,FALSE)="&lt;=",IF(YEAR(NOW())-YEAR(E188)&gt;VLOOKUP(H188,Geral!$B$13:$C$34,2,FALSE),"ý","þ"),IF(VLOOKUP(H188,Geral!$B$13:$D$34,3,FALSE)="&gt;=",IF(YEAR(NOW())-YEAR(E188)&lt;VLOOKUP(H188,Geral!$B$13:$C$34,2,FALSE),"ý","þ"))))</f>
        <v/>
      </c>
      <c r="J188" s="203" t="s">
        <v>92</v>
      </c>
      <c r="K188" s="82">
        <f ca="1">SUM(IF(J188="Sim",IF(H188="",0,IF(OR(H188 = Geral!$A$43,H188 = Geral!$A$44),Geral!$H$13,IF(YEAR(NOW())-YEAR(E188) &lt; 19,Geral!$I$17,Geral!$H$17))),0),IF(H188="",0,IF(OR(H188 = Geral!$A$43,H188 = Geral!$A$44),Geral!$H$13,IF(YEAR(NOW())-YEAR(E188) &lt; 18,Geral!$I$13,Geral!$H$13))))</f>
        <v>0</v>
      </c>
      <c r="L188" s="207"/>
      <c r="M188" s="208"/>
      <c r="N188" s="209"/>
      <c r="O188" s="83" t="str">
        <f>G188</f>
        <v/>
      </c>
      <c r="P188" s="84">
        <f>D189</f>
        <v>0</v>
      </c>
      <c r="Q188" s="85">
        <f t="shared" si="0"/>
        <v>0</v>
      </c>
      <c r="R188" s="85"/>
      <c r="S188" s="86" t="str">
        <f t="shared" ref="S188:T188" si="250">E188</f>
        <v/>
      </c>
      <c r="T188" s="85" t="str">
        <f t="shared" si="250"/>
        <v/>
      </c>
      <c r="U188" s="87">
        <f ca="1">A188</f>
        <v>0</v>
      </c>
      <c r="V188" s="88" t="str">
        <f>C188</f>
        <v/>
      </c>
      <c r="W188" s="10"/>
      <c r="X188" s="5"/>
      <c r="Y188" s="5"/>
      <c r="Z188" s="5"/>
    </row>
    <row r="189" spans="1:26" ht="19.5" customHeight="1">
      <c r="A189" s="205"/>
      <c r="B189" s="193"/>
      <c r="C189" s="196"/>
      <c r="D189" s="89"/>
      <c r="E189" s="199"/>
      <c r="F189" s="193"/>
      <c r="G189" s="193"/>
      <c r="H189" s="90"/>
      <c r="I189" s="91" t="str">
        <f ca="1">IF(H189="","",IF(VLOOKUP(H189,Geral!$B$35:$D$56,3,FALSE)="&lt;=",IF(YEAR(NOW())-YEAR(E188)&gt;VLOOKUP(H189,Geral!$B$35:$C$56,2,FALSE),"ý","þ"),IF(VLOOKUP(H189,Geral!$B$35:$D$56,3,FALSE)="&gt;=",IF(YEAR(NOW())-YEAR(E188)&lt;VLOOKUP(H189,Geral!$B$35:$C$56,2,FALSE),"ý","þ"))))</f>
        <v/>
      </c>
      <c r="J189" s="193"/>
      <c r="K189" s="92">
        <f ca="1">IF(H189="",0,IF(OR(H189 = Geral!$A$43,H189 = Geral!$A$44),Geral!$H$15,IF(YEAR(NOW())-YEAR(E188) &lt; 19,Geral!$I$15,Geral!$H$15)))</f>
        <v>0</v>
      </c>
      <c r="L189" s="89"/>
      <c r="M189" s="91" t="str">
        <f ca="1">IF(L189="","",IF(VLOOKUP($H189,Geral!$B$36:$D$56,3,FALSE)="&lt;=",IF(YEAR(NOW())-YEAR(VLOOKUP(L189,Atletas!$B$2:$D$98,3,FALSE))&gt;VLOOKUP($H189,Geral!$B$36:$C$56,2,FALSE),"ý","þ"),IF(VLOOKUP($H189,Geral!$B$36:$D$56,3,FALSE)="&gt;=",IF(YEAR(NOW())-YEAR(VLOOKUP(L189,Atletas!$B$2:$D$98,3,FALSE))&lt;VLOOKUP($H189,Geral!$B$36:$C$56,2,FALSE),"ý","þ"))))</f>
        <v/>
      </c>
      <c r="N189" s="93" t="str">
        <f>IF($L189="","",IF(IFERROR(VLOOKUP($L189,Atletas!$B$2:$F$98,2,FALSE),"") ="","Cadastro não encontrado. Digite os dados.",VLOOKUP($L189,Atletas!$B$2:$F$98,2,FALSE)))</f>
        <v/>
      </c>
      <c r="O189" s="94" t="str">
        <f>G188</f>
        <v/>
      </c>
      <c r="P189" s="95">
        <f>D189</f>
        <v>0</v>
      </c>
      <c r="Q189" s="96">
        <f t="shared" si="0"/>
        <v>0</v>
      </c>
      <c r="R189" s="95">
        <f t="shared" ref="R189:R190" si="251">L189</f>
        <v>0</v>
      </c>
      <c r="S189" s="97" t="str">
        <f t="shared" ref="S189:T189" si="252">E188</f>
        <v/>
      </c>
      <c r="T189" s="96" t="str">
        <f t="shared" si="252"/>
        <v/>
      </c>
      <c r="U189" s="110">
        <f ca="1">A188</f>
        <v>0</v>
      </c>
      <c r="V189" s="98" t="str">
        <f>C188</f>
        <v/>
      </c>
      <c r="W189" s="10"/>
      <c r="X189" s="5"/>
      <c r="Y189" s="5"/>
      <c r="Z189" s="5"/>
    </row>
    <row r="190" spans="1:26" ht="19.5" customHeight="1">
      <c r="A190" s="206"/>
      <c r="B190" s="194"/>
      <c r="C190" s="197"/>
      <c r="D190" s="99"/>
      <c r="E190" s="200"/>
      <c r="F190" s="194"/>
      <c r="G190" s="194"/>
      <c r="H190" s="100"/>
      <c r="I190" s="101" t="str">
        <f ca="1">IF(H190="","",IF(VLOOKUP(H190,Geral!$B$57:$D$67,3,FALSE)="&lt;=",IF(YEAR(NOW())-YEAR(E188)&gt;VLOOKUP(H190,Geral!$B$57:$C$67,2,FALSE),"ý","þ"),IF(VLOOKUP(H190,Geral!$B$57:$D$67,3,FALSE)="&gt;=",IF(YEAR(NOW())-YEAR(E188)&lt;VLOOKUP(H190,Geral!$B$57:$C$67,2,FALSE),"ý","þ"))))</f>
        <v/>
      </c>
      <c r="J190" s="194"/>
      <c r="K190" s="102">
        <f ca="1">IF(H190="",0,IF(OR(H190 = Geral!$A$43,H190 = Geral!$A$44),Geral!$H$15,IF(YEAR(NOW())-YEAR(E188) &lt; 19,Geral!$I$15,Geral!$H$15)))</f>
        <v>0</v>
      </c>
      <c r="L190" s="89"/>
      <c r="M190" s="91" t="str">
        <f ca="1">IF(L190="","",IF(VLOOKUP($H190,Geral!$B$58:$D$67,3,FALSE)="&lt;=",IF(YEAR(NOW())-YEAR(VLOOKUP(L190,Atletas!$B$2:$D$98,3,FALSE))&gt;VLOOKUP($H190,Geral!$B$58:$C$67,2,FALSE),"ý","þ"),IF(VLOOKUP($H190,Geral!$B$58:$D$67,3,FALSE)="&gt;=",IF(YEAR(NOW())-YEAR(VLOOKUP(L190,Atletas!$B$2:$D$98,3,FALSE))&lt;VLOOKUP($H190,Geral!$B$58:$C$67,2,FALSE),"ý","þ"))))</f>
        <v/>
      </c>
      <c r="N190" s="103" t="str">
        <f>IF($L190="","",IF(IFERROR(VLOOKUP($L190,Atletas!$B$2:$F$98,2,FALSE),"") ="","Cadastro não encontrado. Digite os dados.",VLOOKUP($L190,Atletas!$B$2:$F$98,2,FALSE)))</f>
        <v/>
      </c>
      <c r="O190" s="104" t="str">
        <f>G188</f>
        <v/>
      </c>
      <c r="P190" s="105">
        <f>D189</f>
        <v>0</v>
      </c>
      <c r="Q190" s="106">
        <f t="shared" si="0"/>
        <v>0</v>
      </c>
      <c r="R190" s="105">
        <f t="shared" si="251"/>
        <v>0</v>
      </c>
      <c r="S190" s="107" t="str">
        <f t="shared" ref="S190:T190" si="253">E188</f>
        <v/>
      </c>
      <c r="T190" s="106" t="str">
        <f t="shared" si="253"/>
        <v/>
      </c>
      <c r="U190" s="112">
        <f ca="1">A188</f>
        <v>0</v>
      </c>
      <c r="V190" s="108" t="str">
        <f>C188</f>
        <v/>
      </c>
      <c r="W190" s="10"/>
      <c r="X190" s="5"/>
      <c r="Y190" s="5"/>
      <c r="Z190" s="5"/>
    </row>
    <row r="191" spans="1:26" ht="19.5" customHeight="1">
      <c r="A191" s="204">
        <f ca="1">SUM(K191:K193)</f>
        <v>0</v>
      </c>
      <c r="B191" s="192">
        <v>64</v>
      </c>
      <c r="C191" s="195" t="str">
        <f>IF($D192="","",IF(IFERROR(VLOOKUP($D192,Atletas!$B$2:$F$98,5,FALSE),"") ="","CLUBE",VLOOKUP($D192,Atletas!$B$2:$F$98,5,FALSE)))</f>
        <v/>
      </c>
      <c r="D191" s="79"/>
      <c r="E191" s="198" t="str">
        <f>IF($D192="","",IF(IFERROR(VLOOKUP($D192,Atletas!$B$2:$F$98,3,FALSE),"") ="","DD/MM/AAAA",VLOOKUP($D192,Atletas!$B$2:$F$98,3,FALSE)))</f>
        <v/>
      </c>
      <c r="F191" s="201" t="str">
        <f>IF($D192="","",IF(IFERROR(VLOOKUP($D192,Atletas!$B$2:$F$98,4,FALSE),"") ="","Gênero",VLOOKUP($D192,Atletas!$B$2:$F$98,4,FALSE)))</f>
        <v/>
      </c>
      <c r="G191" s="202" t="str">
        <f>IF($D192="","",IF(IFERROR(VLOOKUP($D192,Atletas!$B$2:$F$98,2,FALSE),"") ="","Cadastro não encontrado. Digite os dados.",VLOOKUP($D192,Atletas!$B$2:$F$98,2,FALSE)))</f>
        <v/>
      </c>
      <c r="H191" s="80"/>
      <c r="I191" s="81" t="str">
        <f ca="1">IF(H191="","",IF(VLOOKUP(H191,Geral!$B$13:$D$34,3,FALSE)="&lt;=",IF(YEAR(NOW())-YEAR(E191)&gt;VLOOKUP(H191,Geral!$B$13:$C$34,2,FALSE),"ý","þ"),IF(VLOOKUP(H191,Geral!$B$13:$D$34,3,FALSE)="&gt;=",IF(YEAR(NOW())-YEAR(E191)&lt;VLOOKUP(H191,Geral!$B$13:$C$34,2,FALSE),"ý","þ"))))</f>
        <v/>
      </c>
      <c r="J191" s="203" t="s">
        <v>92</v>
      </c>
      <c r="K191" s="82">
        <f ca="1">SUM(IF(J191="Sim",IF(H191="",0,IF(OR(H191 = Geral!$A$43,H191 = Geral!$A$44),Geral!$H$13,IF(YEAR(NOW())-YEAR(E191) &lt; 19,Geral!$I$17,Geral!$H$17))),0),IF(H191="",0,IF(OR(H191 = Geral!$A$43,H191 = Geral!$A$44),Geral!$H$13,IF(YEAR(NOW())-YEAR(E191) &lt; 18,Geral!$I$13,Geral!$H$13))))</f>
        <v>0</v>
      </c>
      <c r="L191" s="207"/>
      <c r="M191" s="208"/>
      <c r="N191" s="209"/>
      <c r="O191" s="83" t="str">
        <f>G191</f>
        <v/>
      </c>
      <c r="P191" s="84">
        <f>D192</f>
        <v>0</v>
      </c>
      <c r="Q191" s="85">
        <f t="shared" si="0"/>
        <v>0</v>
      </c>
      <c r="R191" s="85"/>
      <c r="S191" s="86" t="str">
        <f t="shared" ref="S191:T191" si="254">E191</f>
        <v/>
      </c>
      <c r="T191" s="85" t="str">
        <f t="shared" si="254"/>
        <v/>
      </c>
      <c r="U191" s="87">
        <f ca="1">A191</f>
        <v>0</v>
      </c>
      <c r="V191" s="88" t="str">
        <f>C191</f>
        <v/>
      </c>
      <c r="W191" s="10"/>
      <c r="X191" s="5"/>
      <c r="Y191" s="5"/>
      <c r="Z191" s="5"/>
    </row>
    <row r="192" spans="1:26" ht="19.5" customHeight="1">
      <c r="A192" s="205"/>
      <c r="B192" s="193"/>
      <c r="C192" s="196"/>
      <c r="D192" s="89"/>
      <c r="E192" s="199"/>
      <c r="F192" s="193"/>
      <c r="G192" s="193"/>
      <c r="H192" s="90"/>
      <c r="I192" s="91" t="str">
        <f ca="1">IF(H192="","",IF(VLOOKUP(H192,Geral!$B$35:$D$56,3,FALSE)="&lt;=",IF(YEAR(NOW())-YEAR(E191)&gt;VLOOKUP(H192,Geral!$B$35:$C$56,2,FALSE),"ý","þ"),IF(VLOOKUP(H192,Geral!$B$35:$D$56,3,FALSE)="&gt;=",IF(YEAR(NOW())-YEAR(E191)&lt;VLOOKUP(H192,Geral!$B$35:$C$56,2,FALSE),"ý","þ"))))</f>
        <v/>
      </c>
      <c r="J192" s="193"/>
      <c r="K192" s="92">
        <f ca="1">IF(H192="",0,IF(OR(H192 = Geral!$A$43,H192 = Geral!$A$44),Geral!$H$15,IF(YEAR(NOW())-YEAR(E191) &lt; 19,Geral!$I$15,Geral!$H$15)))</f>
        <v>0</v>
      </c>
      <c r="L192" s="89"/>
      <c r="M192" s="91" t="str">
        <f ca="1">IF(L192="","",IF(VLOOKUP($H192,Geral!$B$36:$D$56,3,FALSE)="&lt;=",IF(YEAR(NOW())-YEAR(VLOOKUP(L192,Atletas!$B$2:$D$98,3,FALSE))&gt;VLOOKUP($H192,Geral!$B$36:$C$56,2,FALSE),"ý","þ"),IF(VLOOKUP($H192,Geral!$B$36:$D$56,3,FALSE)="&gt;=",IF(YEAR(NOW())-YEAR(VLOOKUP(L192,Atletas!$B$2:$D$98,3,FALSE))&lt;VLOOKUP($H192,Geral!$B$36:$C$56,2,FALSE),"ý","þ"))))</f>
        <v/>
      </c>
      <c r="N192" s="93" t="str">
        <f>IF($L192="","",IF(IFERROR(VLOOKUP($L192,Atletas!$B$2:$F$98,2,FALSE),"") ="","Cadastro não encontrado. Digite os dados.",VLOOKUP($L192,Atletas!$B$2:$F$98,2,FALSE)))</f>
        <v/>
      </c>
      <c r="O192" s="94" t="str">
        <f>G191</f>
        <v/>
      </c>
      <c r="P192" s="95">
        <f>D192</f>
        <v>0</v>
      </c>
      <c r="Q192" s="96">
        <f t="shared" si="0"/>
        <v>0</v>
      </c>
      <c r="R192" s="95">
        <f t="shared" ref="R192:R193" si="255">L192</f>
        <v>0</v>
      </c>
      <c r="S192" s="97" t="str">
        <f t="shared" ref="S192:T192" si="256">E191</f>
        <v/>
      </c>
      <c r="T192" s="96" t="str">
        <f t="shared" si="256"/>
        <v/>
      </c>
      <c r="U192" s="110">
        <f ca="1">A191</f>
        <v>0</v>
      </c>
      <c r="V192" s="98" t="str">
        <f>C191</f>
        <v/>
      </c>
      <c r="W192" s="10"/>
      <c r="X192" s="5"/>
      <c r="Y192" s="5"/>
      <c r="Z192" s="5"/>
    </row>
    <row r="193" spans="1:26" ht="19.5" customHeight="1">
      <c r="A193" s="206"/>
      <c r="B193" s="194"/>
      <c r="C193" s="197"/>
      <c r="D193" s="99"/>
      <c r="E193" s="200"/>
      <c r="F193" s="194"/>
      <c r="G193" s="194"/>
      <c r="H193" s="100"/>
      <c r="I193" s="101" t="str">
        <f ca="1">IF(H193="","",IF(VLOOKUP(H193,Geral!$B$57:$D$67,3,FALSE)="&lt;=",IF(YEAR(NOW())-YEAR(E191)&gt;VLOOKUP(H193,Geral!$B$57:$C$67,2,FALSE),"ý","þ"),IF(VLOOKUP(H193,Geral!$B$57:$D$67,3,FALSE)="&gt;=",IF(YEAR(NOW())-YEAR(E191)&lt;VLOOKUP(H193,Geral!$B$57:$C$67,2,FALSE),"ý","þ"))))</f>
        <v/>
      </c>
      <c r="J193" s="194"/>
      <c r="K193" s="102">
        <f ca="1">IF(H193="",0,IF(OR(H193 = Geral!$A$43,H193 = Geral!$A$44),Geral!$H$15,IF(YEAR(NOW())-YEAR(E191) &lt; 19,Geral!$I$15,Geral!$H$15)))</f>
        <v>0</v>
      </c>
      <c r="L193" s="89"/>
      <c r="M193" s="91" t="str">
        <f ca="1">IF(L193="","",IF(VLOOKUP($H193,Geral!$B$58:$D$67,3,FALSE)="&lt;=",IF(YEAR(NOW())-YEAR(VLOOKUP(L193,Atletas!$B$2:$D$98,3,FALSE))&gt;VLOOKUP($H193,Geral!$B$58:$C$67,2,FALSE),"ý","þ"),IF(VLOOKUP($H193,Geral!$B$58:$D$67,3,FALSE)="&gt;=",IF(YEAR(NOW())-YEAR(VLOOKUP(L193,Atletas!$B$2:$D$98,3,FALSE))&lt;VLOOKUP($H193,Geral!$B$58:$C$67,2,FALSE),"ý","þ"))))</f>
        <v/>
      </c>
      <c r="N193" s="103" t="str">
        <f>IF($L193="","",IF(IFERROR(VLOOKUP($L193,Atletas!$B$2:$F$98,2,FALSE),"") ="","Cadastro não encontrado. Digite os dados.",VLOOKUP($L193,Atletas!$B$2:$F$98,2,FALSE)))</f>
        <v/>
      </c>
      <c r="O193" s="104" t="str">
        <f>G191</f>
        <v/>
      </c>
      <c r="P193" s="105">
        <f>D192</f>
        <v>0</v>
      </c>
      <c r="Q193" s="106">
        <f t="shared" si="0"/>
        <v>0</v>
      </c>
      <c r="R193" s="105">
        <f t="shared" si="255"/>
        <v>0</v>
      </c>
      <c r="S193" s="107" t="str">
        <f t="shared" ref="S193:T193" si="257">E191</f>
        <v/>
      </c>
      <c r="T193" s="106" t="str">
        <f t="shared" si="257"/>
        <v/>
      </c>
      <c r="U193" s="112">
        <f ca="1">A191</f>
        <v>0</v>
      </c>
      <c r="V193" s="108" t="str">
        <f>C191</f>
        <v/>
      </c>
      <c r="W193" s="10"/>
      <c r="X193" s="5"/>
      <c r="Y193" s="5"/>
      <c r="Z193" s="5"/>
    </row>
    <row r="194" spans="1:26" ht="19.5" customHeight="1">
      <c r="A194" s="204">
        <f ca="1">SUM(K194:K196)</f>
        <v>0</v>
      </c>
      <c r="B194" s="192">
        <v>65</v>
      </c>
      <c r="C194" s="195" t="str">
        <f>IF($D195="","",IF(IFERROR(VLOOKUP($D195,Atletas!$B$2:$F$98,5,FALSE),"") ="","CLUBE",VLOOKUP($D195,Atletas!$B$2:$F$98,5,FALSE)))</f>
        <v/>
      </c>
      <c r="D194" s="79"/>
      <c r="E194" s="198" t="str">
        <f>IF($D195="","",IF(IFERROR(VLOOKUP($D195,Atletas!$B$2:$F$98,3,FALSE),"") ="","DD/MM/AAAA",VLOOKUP($D195,Atletas!$B$2:$F$98,3,FALSE)))</f>
        <v/>
      </c>
      <c r="F194" s="201" t="str">
        <f>IF($D195="","",IF(IFERROR(VLOOKUP($D195,Atletas!$B$2:$F$98,4,FALSE),"") ="","Gênero",VLOOKUP($D195,Atletas!$B$2:$F$98,4,FALSE)))</f>
        <v/>
      </c>
      <c r="G194" s="202" t="str">
        <f>IF($D195="","",IF(IFERROR(VLOOKUP($D195,Atletas!$B$2:$F$98,2,FALSE),"") ="","Cadastro não encontrado. Digite os dados.",VLOOKUP($D195,Atletas!$B$2:$F$98,2,FALSE)))</f>
        <v/>
      </c>
      <c r="H194" s="80"/>
      <c r="I194" s="81" t="str">
        <f ca="1">IF(H194="","",IF(VLOOKUP(H194,Geral!$B$13:$D$34,3,FALSE)="&lt;=",IF(YEAR(NOW())-YEAR(E194)&gt;VLOOKUP(H194,Geral!$B$13:$C$34,2,FALSE),"ý","þ"),IF(VLOOKUP(H194,Geral!$B$13:$D$34,3,FALSE)="&gt;=",IF(YEAR(NOW())-YEAR(E194)&lt;VLOOKUP(H194,Geral!$B$13:$C$34,2,FALSE),"ý","þ"))))</f>
        <v/>
      </c>
      <c r="J194" s="203" t="s">
        <v>92</v>
      </c>
      <c r="K194" s="82">
        <f ca="1">SUM(IF(J194="Sim",IF(H194="",0,IF(OR(H194 = Geral!$A$43,H194 = Geral!$A$44),Geral!$H$13,IF(YEAR(NOW())-YEAR(E194) &lt; 19,Geral!$I$17,Geral!$H$17))),0),IF(H194="",0,IF(OR(H194 = Geral!$A$43,H194 = Geral!$A$44),Geral!$H$13,IF(YEAR(NOW())-YEAR(E194) &lt; 18,Geral!$I$13,Geral!$H$13))))</f>
        <v>0</v>
      </c>
      <c r="L194" s="207"/>
      <c r="M194" s="208"/>
      <c r="N194" s="209"/>
      <c r="O194" s="83" t="str">
        <f>G194</f>
        <v/>
      </c>
      <c r="P194" s="84">
        <f>D195</f>
        <v>0</v>
      </c>
      <c r="Q194" s="85">
        <f t="shared" si="0"/>
        <v>0</v>
      </c>
      <c r="R194" s="85"/>
      <c r="S194" s="86" t="str">
        <f t="shared" ref="S194:T194" si="258">E194</f>
        <v/>
      </c>
      <c r="T194" s="85" t="str">
        <f t="shared" si="258"/>
        <v/>
      </c>
      <c r="U194" s="87">
        <f ca="1">A194</f>
        <v>0</v>
      </c>
      <c r="V194" s="88" t="str">
        <f>C194</f>
        <v/>
      </c>
      <c r="W194" s="10"/>
      <c r="X194" s="5"/>
      <c r="Y194" s="5"/>
      <c r="Z194" s="5"/>
    </row>
    <row r="195" spans="1:26" ht="19.5" customHeight="1">
      <c r="A195" s="205"/>
      <c r="B195" s="193"/>
      <c r="C195" s="196"/>
      <c r="D195" s="89"/>
      <c r="E195" s="199"/>
      <c r="F195" s="193"/>
      <c r="G195" s="193"/>
      <c r="H195" s="90"/>
      <c r="I195" s="91" t="str">
        <f ca="1">IF(H195="","",IF(VLOOKUP(H195,Geral!$B$35:$D$56,3,FALSE)="&lt;=",IF(YEAR(NOW())-YEAR(E194)&gt;VLOOKUP(H195,Geral!$B$35:$C$56,2,FALSE),"ý","þ"),IF(VLOOKUP(H195,Geral!$B$35:$D$56,3,FALSE)="&gt;=",IF(YEAR(NOW())-YEAR(E194)&lt;VLOOKUP(H195,Geral!$B$35:$C$56,2,FALSE),"ý","þ"))))</f>
        <v/>
      </c>
      <c r="J195" s="193"/>
      <c r="K195" s="92">
        <f ca="1">IF(H195="",0,IF(OR(H195 = Geral!$A$43,H195 = Geral!$A$44),Geral!$H$15,IF(YEAR(NOW())-YEAR(E194) &lt; 19,Geral!$I$15,Geral!$H$15)))</f>
        <v>0</v>
      </c>
      <c r="L195" s="89"/>
      <c r="M195" s="91" t="str">
        <f ca="1">IF(L195="","",IF(VLOOKUP($H195,Geral!$B$36:$D$56,3,FALSE)="&lt;=",IF(YEAR(NOW())-YEAR(VLOOKUP(L195,Atletas!$B$2:$D$98,3,FALSE))&gt;VLOOKUP($H195,Geral!$B$36:$C$56,2,FALSE),"ý","þ"),IF(VLOOKUP($H195,Geral!$B$36:$D$56,3,FALSE)="&gt;=",IF(YEAR(NOW())-YEAR(VLOOKUP(L195,Atletas!$B$2:$D$98,3,FALSE))&lt;VLOOKUP($H195,Geral!$B$36:$C$56,2,FALSE),"ý","þ"))))</f>
        <v/>
      </c>
      <c r="N195" s="93" t="str">
        <f>IF($L195="","",IF(IFERROR(VLOOKUP($L195,Atletas!$B$2:$F$98,2,FALSE),"") ="","Cadastro não encontrado. Digite os dados.",VLOOKUP($L195,Atletas!$B$2:$F$98,2,FALSE)))</f>
        <v/>
      </c>
      <c r="O195" s="94" t="str">
        <f>G194</f>
        <v/>
      </c>
      <c r="P195" s="95">
        <f>D195</f>
        <v>0</v>
      </c>
      <c r="Q195" s="96">
        <f t="shared" si="0"/>
        <v>0</v>
      </c>
      <c r="R195" s="95">
        <f t="shared" ref="R195:R196" si="259">L195</f>
        <v>0</v>
      </c>
      <c r="S195" s="97" t="str">
        <f t="shared" ref="S195:T195" si="260">E194</f>
        <v/>
      </c>
      <c r="T195" s="96" t="str">
        <f t="shared" si="260"/>
        <v/>
      </c>
      <c r="U195" s="110">
        <f ca="1">A194</f>
        <v>0</v>
      </c>
      <c r="V195" s="98" t="str">
        <f>C194</f>
        <v/>
      </c>
      <c r="W195" s="10"/>
      <c r="X195" s="5"/>
      <c r="Y195" s="5"/>
      <c r="Z195" s="5"/>
    </row>
    <row r="196" spans="1:26" ht="19.5" customHeight="1">
      <c r="A196" s="206"/>
      <c r="B196" s="194"/>
      <c r="C196" s="197"/>
      <c r="D196" s="99"/>
      <c r="E196" s="200"/>
      <c r="F196" s="194"/>
      <c r="G196" s="194"/>
      <c r="H196" s="100"/>
      <c r="I196" s="101" t="str">
        <f ca="1">IF(H196="","",IF(VLOOKUP(H196,Geral!$B$57:$D$67,3,FALSE)="&lt;=",IF(YEAR(NOW())-YEAR(E194)&gt;VLOOKUP(H196,Geral!$B$57:$C$67,2,FALSE),"ý","þ"),IF(VLOOKUP(H196,Geral!$B$57:$D$67,3,FALSE)="&gt;=",IF(YEAR(NOW())-YEAR(E194)&lt;VLOOKUP(H196,Geral!$B$57:$C$67,2,FALSE),"ý","þ"))))</f>
        <v/>
      </c>
      <c r="J196" s="194"/>
      <c r="K196" s="102">
        <f ca="1">IF(H196="",0,IF(OR(H196 = Geral!$A$43,H196 = Geral!$A$44),Geral!$H$15,IF(YEAR(NOW())-YEAR(E194) &lt; 19,Geral!$I$15,Geral!$H$15)))</f>
        <v>0</v>
      </c>
      <c r="L196" s="89"/>
      <c r="M196" s="91" t="str">
        <f ca="1">IF(L196="","",IF(VLOOKUP($H196,Geral!$B$58:$D$67,3,FALSE)="&lt;=",IF(YEAR(NOW())-YEAR(VLOOKUP(L196,Atletas!$B$2:$D$98,3,FALSE))&gt;VLOOKUP($H196,Geral!$B$58:$C$67,2,FALSE),"ý","þ"),IF(VLOOKUP($H196,Geral!$B$58:$D$67,3,FALSE)="&gt;=",IF(YEAR(NOW())-YEAR(VLOOKUP(L196,Atletas!$B$2:$D$98,3,FALSE))&lt;VLOOKUP($H196,Geral!$B$58:$C$67,2,FALSE),"ý","þ"))))</f>
        <v/>
      </c>
      <c r="N196" s="103" t="str">
        <f>IF($L196="","",IF(IFERROR(VLOOKUP($L196,Atletas!$B$2:$F$98,2,FALSE),"") ="","Cadastro não encontrado. Digite os dados.",VLOOKUP($L196,Atletas!$B$2:$F$98,2,FALSE)))</f>
        <v/>
      </c>
      <c r="O196" s="104" t="str">
        <f>G194</f>
        <v/>
      </c>
      <c r="P196" s="105">
        <f>D195</f>
        <v>0</v>
      </c>
      <c r="Q196" s="106">
        <f t="shared" si="0"/>
        <v>0</v>
      </c>
      <c r="R196" s="105">
        <f t="shared" si="259"/>
        <v>0</v>
      </c>
      <c r="S196" s="107" t="str">
        <f t="shared" ref="S196:T196" si="261">E194</f>
        <v/>
      </c>
      <c r="T196" s="106" t="str">
        <f t="shared" si="261"/>
        <v/>
      </c>
      <c r="U196" s="112">
        <f ca="1">A194</f>
        <v>0</v>
      </c>
      <c r="V196" s="108" t="str">
        <f>C194</f>
        <v/>
      </c>
      <c r="W196" s="10"/>
      <c r="X196" s="5"/>
      <c r="Y196" s="5"/>
      <c r="Z196" s="5"/>
    </row>
    <row r="197" spans="1:26" ht="19.5" customHeight="1">
      <c r="A197" s="204">
        <f ca="1">SUM(K197:K199)</f>
        <v>0</v>
      </c>
      <c r="B197" s="192">
        <v>66</v>
      </c>
      <c r="C197" s="195" t="str">
        <f>IF($D198="","",IF(IFERROR(VLOOKUP($D198,Atletas!$B$2:$F$98,5,FALSE),"") ="","CLUBE",VLOOKUP($D198,Atletas!$B$2:$F$98,5,FALSE)))</f>
        <v/>
      </c>
      <c r="D197" s="79"/>
      <c r="E197" s="198" t="str">
        <f>IF($D198="","",IF(IFERROR(VLOOKUP($D198,Atletas!$B$2:$F$98,3,FALSE),"") ="","DD/MM/AAAA",VLOOKUP($D198,Atletas!$B$2:$F$98,3,FALSE)))</f>
        <v/>
      </c>
      <c r="F197" s="201" t="str">
        <f>IF($D198="","",IF(IFERROR(VLOOKUP($D198,Atletas!$B$2:$F$98,4,FALSE),"") ="","Gênero",VLOOKUP($D198,Atletas!$B$2:$F$98,4,FALSE)))</f>
        <v/>
      </c>
      <c r="G197" s="202" t="str">
        <f>IF($D198="","",IF(IFERROR(VLOOKUP($D198,Atletas!$B$2:$F$98,2,FALSE),"") ="","Cadastro não encontrado. Digite os dados.",VLOOKUP($D198,Atletas!$B$2:$F$98,2,FALSE)))</f>
        <v/>
      </c>
      <c r="H197" s="80"/>
      <c r="I197" s="81" t="str">
        <f ca="1">IF(H197="","",IF(VLOOKUP(H197,Geral!$B$13:$D$34,3,FALSE)="&lt;=",IF(YEAR(NOW())-YEAR(E197)&gt;VLOOKUP(H197,Geral!$B$13:$C$34,2,FALSE),"ý","þ"),IF(VLOOKUP(H197,Geral!$B$13:$D$34,3,FALSE)="&gt;=",IF(YEAR(NOW())-YEAR(E197)&lt;VLOOKUP(H197,Geral!$B$13:$C$34,2,FALSE),"ý","þ"))))</f>
        <v/>
      </c>
      <c r="J197" s="203" t="s">
        <v>92</v>
      </c>
      <c r="K197" s="82">
        <f ca="1">SUM(IF(J197="Sim",IF(H197="",0,IF(OR(H197 = Geral!$A$43,H197 = Geral!$A$44),Geral!$H$13,IF(YEAR(NOW())-YEAR(E197) &lt; 19,Geral!$I$17,Geral!$H$17))),0),IF(H197="",0,IF(OR(H197 = Geral!$A$43,H197 = Geral!$A$44),Geral!$H$13,IF(YEAR(NOW())-YEAR(E197) &lt; 18,Geral!$I$13,Geral!$H$13))))</f>
        <v>0</v>
      </c>
      <c r="L197" s="207"/>
      <c r="M197" s="208"/>
      <c r="N197" s="209"/>
      <c r="O197" s="83" t="str">
        <f>G197</f>
        <v/>
      </c>
      <c r="P197" s="84">
        <f>D198</f>
        <v>0</v>
      </c>
      <c r="Q197" s="85">
        <f t="shared" si="0"/>
        <v>0</v>
      </c>
      <c r="R197" s="85"/>
      <c r="S197" s="86" t="str">
        <f t="shared" ref="S197:T197" si="262">E197</f>
        <v/>
      </c>
      <c r="T197" s="85" t="str">
        <f t="shared" si="262"/>
        <v/>
      </c>
      <c r="U197" s="87">
        <f ca="1">A197</f>
        <v>0</v>
      </c>
      <c r="V197" s="88" t="str">
        <f>C197</f>
        <v/>
      </c>
      <c r="W197" s="10"/>
      <c r="X197" s="5"/>
      <c r="Y197" s="5"/>
      <c r="Z197" s="5"/>
    </row>
    <row r="198" spans="1:26" ht="19.5" customHeight="1">
      <c r="A198" s="205"/>
      <c r="B198" s="193"/>
      <c r="C198" s="196"/>
      <c r="D198" s="89"/>
      <c r="E198" s="199"/>
      <c r="F198" s="193"/>
      <c r="G198" s="193"/>
      <c r="H198" s="90"/>
      <c r="I198" s="91" t="str">
        <f ca="1">IF(H198="","",IF(VLOOKUP(H198,Geral!$B$35:$D$56,3,FALSE)="&lt;=",IF(YEAR(NOW())-YEAR(E197)&gt;VLOOKUP(H198,Geral!$B$35:$C$56,2,FALSE),"ý","þ"),IF(VLOOKUP(H198,Geral!$B$35:$D$56,3,FALSE)="&gt;=",IF(YEAR(NOW())-YEAR(E197)&lt;VLOOKUP(H198,Geral!$B$35:$C$56,2,FALSE),"ý","þ"))))</f>
        <v/>
      </c>
      <c r="J198" s="193"/>
      <c r="K198" s="92">
        <f ca="1">IF(H198="",0,IF(OR(H198 = Geral!$A$43,H198 = Geral!$A$44),Geral!$H$15,IF(YEAR(NOW())-YEAR(E197) &lt; 19,Geral!$I$15,Geral!$H$15)))</f>
        <v>0</v>
      </c>
      <c r="L198" s="89"/>
      <c r="M198" s="91" t="str">
        <f ca="1">IF(L198="","",IF(VLOOKUP($H198,Geral!$B$36:$D$56,3,FALSE)="&lt;=",IF(YEAR(NOW())-YEAR(VLOOKUP(L198,Atletas!$B$2:$D$98,3,FALSE))&gt;VLOOKUP($H198,Geral!$B$36:$C$56,2,FALSE),"ý","þ"),IF(VLOOKUP($H198,Geral!$B$36:$D$56,3,FALSE)="&gt;=",IF(YEAR(NOW())-YEAR(VLOOKUP(L198,Atletas!$B$2:$D$98,3,FALSE))&lt;VLOOKUP($H198,Geral!$B$36:$C$56,2,FALSE),"ý","þ"))))</f>
        <v/>
      </c>
      <c r="N198" s="93" t="str">
        <f>IF($L198="","",IF(IFERROR(VLOOKUP($L198,Atletas!$B$2:$F$98,2,FALSE),"") ="","Cadastro não encontrado. Digite os dados.",VLOOKUP($L198,Atletas!$B$2:$F$98,2,FALSE)))</f>
        <v/>
      </c>
      <c r="O198" s="94" t="str">
        <f>G197</f>
        <v/>
      </c>
      <c r="P198" s="95">
        <f>D198</f>
        <v>0</v>
      </c>
      <c r="Q198" s="96">
        <f t="shared" si="0"/>
        <v>0</v>
      </c>
      <c r="R198" s="95">
        <f t="shared" ref="R198:R199" si="263">L198</f>
        <v>0</v>
      </c>
      <c r="S198" s="97" t="str">
        <f t="shared" ref="S198:T198" si="264">E197</f>
        <v/>
      </c>
      <c r="T198" s="96" t="str">
        <f t="shared" si="264"/>
        <v/>
      </c>
      <c r="U198" s="110">
        <f ca="1">A197</f>
        <v>0</v>
      </c>
      <c r="V198" s="98" t="str">
        <f>C197</f>
        <v/>
      </c>
      <c r="W198" s="10"/>
      <c r="X198" s="5"/>
      <c r="Y198" s="5"/>
      <c r="Z198" s="5"/>
    </row>
    <row r="199" spans="1:26" ht="19.5" customHeight="1">
      <c r="A199" s="206"/>
      <c r="B199" s="194"/>
      <c r="C199" s="197"/>
      <c r="D199" s="99"/>
      <c r="E199" s="200"/>
      <c r="F199" s="194"/>
      <c r="G199" s="194"/>
      <c r="H199" s="100"/>
      <c r="I199" s="101" t="str">
        <f ca="1">IF(H199="","",IF(VLOOKUP(H199,Geral!$B$57:$D$67,3,FALSE)="&lt;=",IF(YEAR(NOW())-YEAR(E197)&gt;VLOOKUP(H199,Geral!$B$57:$C$67,2,FALSE),"ý","þ"),IF(VLOOKUP(H199,Geral!$B$57:$D$67,3,FALSE)="&gt;=",IF(YEAR(NOW())-YEAR(E197)&lt;VLOOKUP(H199,Geral!$B$57:$C$67,2,FALSE),"ý","þ"))))</f>
        <v/>
      </c>
      <c r="J199" s="194"/>
      <c r="K199" s="102">
        <f ca="1">IF(H199="",0,IF(OR(H199 = Geral!$A$43,H199 = Geral!$A$44),Geral!$H$15,IF(YEAR(NOW())-YEAR(E197) &lt; 19,Geral!$I$15,Geral!$H$15)))</f>
        <v>0</v>
      </c>
      <c r="L199" s="89"/>
      <c r="M199" s="91" t="str">
        <f ca="1">IF(L199="","",IF(VLOOKUP($H199,Geral!$B$58:$D$67,3,FALSE)="&lt;=",IF(YEAR(NOW())-YEAR(VLOOKUP(L199,Atletas!$B$2:$D$98,3,FALSE))&gt;VLOOKUP($H199,Geral!$B$58:$C$67,2,FALSE),"ý","þ"),IF(VLOOKUP($H199,Geral!$B$58:$D$67,3,FALSE)="&gt;=",IF(YEAR(NOW())-YEAR(VLOOKUP(L199,Atletas!$B$2:$D$98,3,FALSE))&lt;VLOOKUP($H199,Geral!$B$58:$C$67,2,FALSE),"ý","þ"))))</f>
        <v/>
      </c>
      <c r="N199" s="103" t="str">
        <f>IF($L199="","",IF(IFERROR(VLOOKUP($L199,Atletas!$B$2:$F$98,2,FALSE),"") ="","Cadastro não encontrado. Digite os dados.",VLOOKUP($L199,Atletas!$B$2:$F$98,2,FALSE)))</f>
        <v/>
      </c>
      <c r="O199" s="104" t="str">
        <f>G197</f>
        <v/>
      </c>
      <c r="P199" s="105">
        <f>D198</f>
        <v>0</v>
      </c>
      <c r="Q199" s="106">
        <f t="shared" si="0"/>
        <v>0</v>
      </c>
      <c r="R199" s="105">
        <f t="shared" si="263"/>
        <v>0</v>
      </c>
      <c r="S199" s="107" t="str">
        <f t="shared" ref="S199:T199" si="265">E197</f>
        <v/>
      </c>
      <c r="T199" s="106" t="str">
        <f t="shared" si="265"/>
        <v/>
      </c>
      <c r="U199" s="112">
        <f ca="1">A197</f>
        <v>0</v>
      </c>
      <c r="V199" s="108" t="str">
        <f>C197</f>
        <v/>
      </c>
      <c r="W199" s="10"/>
      <c r="X199" s="5"/>
      <c r="Y199" s="5"/>
      <c r="Z199" s="5"/>
    </row>
    <row r="200" spans="1:26" ht="19.5" customHeight="1">
      <c r="A200" s="204">
        <f ca="1">SUM(K200:K202)</f>
        <v>0</v>
      </c>
      <c r="B200" s="192">
        <v>67</v>
      </c>
      <c r="C200" s="195" t="str">
        <f>IF($D201="","",IF(IFERROR(VLOOKUP($D201,Atletas!$B$2:$F$98,5,FALSE),"") ="","CLUBE",VLOOKUP($D201,Atletas!$B$2:$F$98,5,FALSE)))</f>
        <v/>
      </c>
      <c r="D200" s="79"/>
      <c r="E200" s="198" t="str">
        <f>IF($D201="","",IF(IFERROR(VLOOKUP($D201,Atletas!$B$2:$F$98,3,FALSE),"") ="","DD/MM/AAAA",VLOOKUP($D201,Atletas!$B$2:$F$98,3,FALSE)))</f>
        <v/>
      </c>
      <c r="F200" s="201" t="str">
        <f>IF($D201="","",IF(IFERROR(VLOOKUP($D201,Atletas!$B$2:$F$98,4,FALSE),"") ="","Gênero",VLOOKUP($D201,Atletas!$B$2:$F$98,4,FALSE)))</f>
        <v/>
      </c>
      <c r="G200" s="202" t="str">
        <f>IF($D201="","",IF(IFERROR(VLOOKUP($D201,Atletas!$B$2:$F$98,2,FALSE),"") ="","Cadastro não encontrado. Digite os dados.",VLOOKUP($D201,Atletas!$B$2:$F$98,2,FALSE)))</f>
        <v/>
      </c>
      <c r="H200" s="80"/>
      <c r="I200" s="81" t="str">
        <f ca="1">IF(H200="","",IF(VLOOKUP(H200,Geral!$B$13:$D$34,3,FALSE)="&lt;=",IF(YEAR(NOW())-YEAR(E200)&gt;VLOOKUP(H200,Geral!$B$13:$C$34,2,FALSE),"ý","þ"),IF(VLOOKUP(H200,Geral!$B$13:$D$34,3,FALSE)="&gt;=",IF(YEAR(NOW())-YEAR(E200)&lt;VLOOKUP(H200,Geral!$B$13:$C$34,2,FALSE),"ý","þ"))))</f>
        <v/>
      </c>
      <c r="J200" s="203" t="s">
        <v>92</v>
      </c>
      <c r="K200" s="82">
        <f ca="1">SUM(IF(J200="Sim",IF(H200="",0,IF(OR(H200 = Geral!$A$43,H200 = Geral!$A$44),Geral!$H$13,IF(YEAR(NOW())-YEAR(E200) &lt; 19,Geral!$I$17,Geral!$H$17))),0),IF(H200="",0,IF(OR(H200 = Geral!$A$43,H200 = Geral!$A$44),Geral!$H$13,IF(YEAR(NOW())-YEAR(E200) &lt; 18,Geral!$I$13,Geral!$H$13))))</f>
        <v>0</v>
      </c>
      <c r="L200" s="207"/>
      <c r="M200" s="208"/>
      <c r="N200" s="209"/>
      <c r="O200" s="83" t="str">
        <f>G200</f>
        <v/>
      </c>
      <c r="P200" s="84">
        <f>D201</f>
        <v>0</v>
      </c>
      <c r="Q200" s="85">
        <f t="shared" si="0"/>
        <v>0</v>
      </c>
      <c r="R200" s="85"/>
      <c r="S200" s="86" t="str">
        <f t="shared" ref="S200:T200" si="266">E200</f>
        <v/>
      </c>
      <c r="T200" s="85" t="str">
        <f t="shared" si="266"/>
        <v/>
      </c>
      <c r="U200" s="87">
        <f ca="1">A200</f>
        <v>0</v>
      </c>
      <c r="V200" s="88" t="str">
        <f>C200</f>
        <v/>
      </c>
      <c r="W200" s="10"/>
      <c r="X200" s="5"/>
      <c r="Y200" s="5"/>
      <c r="Z200" s="5"/>
    </row>
    <row r="201" spans="1:26" ht="19.5" customHeight="1">
      <c r="A201" s="205"/>
      <c r="B201" s="193"/>
      <c r="C201" s="196"/>
      <c r="D201" s="89"/>
      <c r="E201" s="199"/>
      <c r="F201" s="193"/>
      <c r="G201" s="193"/>
      <c r="H201" s="90"/>
      <c r="I201" s="91" t="str">
        <f ca="1">IF(H201="","",IF(VLOOKUP(H201,Geral!$B$35:$D$56,3,FALSE)="&lt;=",IF(YEAR(NOW())-YEAR(E200)&gt;VLOOKUP(H201,Geral!$B$35:$C$56,2,FALSE),"ý","þ"),IF(VLOOKUP(H201,Geral!$B$35:$D$56,3,FALSE)="&gt;=",IF(YEAR(NOW())-YEAR(E200)&lt;VLOOKUP(H201,Geral!$B$35:$C$56,2,FALSE),"ý","þ"))))</f>
        <v/>
      </c>
      <c r="J201" s="193"/>
      <c r="K201" s="92">
        <f ca="1">IF(H201="",0,IF(OR(H201 = Geral!$A$43,H201 = Geral!$A$44),Geral!$H$15,IF(YEAR(NOW())-YEAR(E200) &lt; 19,Geral!$I$15,Geral!$H$15)))</f>
        <v>0</v>
      </c>
      <c r="L201" s="89"/>
      <c r="M201" s="91" t="str">
        <f ca="1">IF(L201="","",IF(VLOOKUP($H201,Geral!$B$36:$D$56,3,FALSE)="&lt;=",IF(YEAR(NOW())-YEAR(VLOOKUP(L201,Atletas!$B$2:$D$98,3,FALSE))&gt;VLOOKUP($H201,Geral!$B$36:$C$56,2,FALSE),"ý","þ"),IF(VLOOKUP($H201,Geral!$B$36:$D$56,3,FALSE)="&gt;=",IF(YEAR(NOW())-YEAR(VLOOKUP(L201,Atletas!$B$2:$D$98,3,FALSE))&lt;VLOOKUP($H201,Geral!$B$36:$C$56,2,FALSE),"ý","þ"))))</f>
        <v/>
      </c>
      <c r="N201" s="93" t="str">
        <f>IF($L201="","",IF(IFERROR(VLOOKUP($L201,Atletas!$B$2:$F$98,2,FALSE),"") ="","Cadastro não encontrado. Digite os dados.",VLOOKUP($L201,Atletas!$B$2:$F$98,2,FALSE)))</f>
        <v/>
      </c>
      <c r="O201" s="94" t="str">
        <f>G200</f>
        <v/>
      </c>
      <c r="P201" s="95">
        <f>D201</f>
        <v>0</v>
      </c>
      <c r="Q201" s="96">
        <f t="shared" si="0"/>
        <v>0</v>
      </c>
      <c r="R201" s="95">
        <f t="shared" ref="R201:R202" si="267">L201</f>
        <v>0</v>
      </c>
      <c r="S201" s="97" t="str">
        <f t="shared" ref="S201:T201" si="268">E200</f>
        <v/>
      </c>
      <c r="T201" s="96" t="str">
        <f t="shared" si="268"/>
        <v/>
      </c>
      <c r="U201" s="110">
        <f ca="1">A200</f>
        <v>0</v>
      </c>
      <c r="V201" s="98" t="str">
        <f>C200</f>
        <v/>
      </c>
      <c r="W201" s="10"/>
      <c r="X201" s="5"/>
      <c r="Y201" s="5"/>
      <c r="Z201" s="5"/>
    </row>
    <row r="202" spans="1:26" ht="19.5" customHeight="1">
      <c r="A202" s="206"/>
      <c r="B202" s="194"/>
      <c r="C202" s="197"/>
      <c r="D202" s="99"/>
      <c r="E202" s="200"/>
      <c r="F202" s="194"/>
      <c r="G202" s="194"/>
      <c r="H202" s="100"/>
      <c r="I202" s="101" t="str">
        <f ca="1">IF(H202="","",IF(VLOOKUP(H202,Geral!$B$57:$D$67,3,FALSE)="&lt;=",IF(YEAR(NOW())-YEAR(E200)&gt;VLOOKUP(H202,Geral!$B$57:$C$67,2,FALSE),"ý","þ"),IF(VLOOKUP(H202,Geral!$B$57:$D$67,3,FALSE)="&gt;=",IF(YEAR(NOW())-YEAR(E200)&lt;VLOOKUP(H202,Geral!$B$57:$C$67,2,FALSE),"ý","þ"))))</f>
        <v/>
      </c>
      <c r="J202" s="194"/>
      <c r="K202" s="102">
        <f ca="1">IF(H202="",0,IF(OR(H202 = Geral!$A$43,H202 = Geral!$A$44),Geral!$H$15,IF(YEAR(NOW())-YEAR(E200) &lt; 19,Geral!$I$15,Geral!$H$15)))</f>
        <v>0</v>
      </c>
      <c r="L202" s="89"/>
      <c r="M202" s="91" t="str">
        <f ca="1">IF(L202="","",IF(VLOOKUP($H202,Geral!$B$58:$D$67,3,FALSE)="&lt;=",IF(YEAR(NOW())-YEAR(VLOOKUP(L202,Atletas!$B$2:$D$98,3,FALSE))&gt;VLOOKUP($H202,Geral!$B$58:$C$67,2,FALSE),"ý","þ"),IF(VLOOKUP($H202,Geral!$B$58:$D$67,3,FALSE)="&gt;=",IF(YEAR(NOW())-YEAR(VLOOKUP(L202,Atletas!$B$2:$D$98,3,FALSE))&lt;VLOOKUP($H202,Geral!$B$58:$C$67,2,FALSE),"ý","þ"))))</f>
        <v/>
      </c>
      <c r="N202" s="103" t="str">
        <f>IF($L202="","",IF(IFERROR(VLOOKUP($L202,Atletas!$B$2:$F$98,2,FALSE),"") ="","Cadastro não encontrado. Digite os dados.",VLOOKUP($L202,Atletas!$B$2:$F$98,2,FALSE)))</f>
        <v/>
      </c>
      <c r="O202" s="104" t="str">
        <f>G200</f>
        <v/>
      </c>
      <c r="P202" s="105">
        <f>D201</f>
        <v>0</v>
      </c>
      <c r="Q202" s="106">
        <f t="shared" si="0"/>
        <v>0</v>
      </c>
      <c r="R202" s="105">
        <f t="shared" si="267"/>
        <v>0</v>
      </c>
      <c r="S202" s="107" t="str">
        <f t="shared" ref="S202:T202" si="269">E200</f>
        <v/>
      </c>
      <c r="T202" s="106" t="str">
        <f t="shared" si="269"/>
        <v/>
      </c>
      <c r="U202" s="112">
        <f ca="1">A200</f>
        <v>0</v>
      </c>
      <c r="V202" s="108" t="str">
        <f>C200</f>
        <v/>
      </c>
      <c r="W202" s="10"/>
      <c r="X202" s="5"/>
      <c r="Y202" s="5"/>
      <c r="Z202" s="5"/>
    </row>
    <row r="203" spans="1:26" ht="19.5" customHeight="1">
      <c r="A203" s="204">
        <f ca="1">SUM(K203:K205)</f>
        <v>0</v>
      </c>
      <c r="B203" s="192">
        <v>68</v>
      </c>
      <c r="C203" s="195" t="str">
        <f>IF($D204="","",IF(IFERROR(VLOOKUP($D204,Atletas!$B$2:$F$98,5,FALSE),"") ="","CLUBE",VLOOKUP($D204,Atletas!$B$2:$F$98,5,FALSE)))</f>
        <v/>
      </c>
      <c r="D203" s="79"/>
      <c r="E203" s="198" t="str">
        <f>IF($D204="","",IF(IFERROR(VLOOKUP($D204,Atletas!$B$2:$F$98,3,FALSE),"") ="","DD/MM/AAAA",VLOOKUP($D204,Atletas!$B$2:$F$98,3,FALSE)))</f>
        <v/>
      </c>
      <c r="F203" s="201" t="str">
        <f>IF($D204="","",IF(IFERROR(VLOOKUP($D204,Atletas!$B$2:$F$98,4,FALSE),"") ="","Gênero",VLOOKUP($D204,Atletas!$B$2:$F$98,4,FALSE)))</f>
        <v/>
      </c>
      <c r="G203" s="202" t="str">
        <f>IF($D204="","",IF(IFERROR(VLOOKUP($D204,Atletas!$B$2:$F$98,2,FALSE),"") ="","Cadastro não encontrado. Digite os dados.",VLOOKUP($D204,Atletas!$B$2:$F$98,2,FALSE)))</f>
        <v/>
      </c>
      <c r="H203" s="80"/>
      <c r="I203" s="81" t="str">
        <f ca="1">IF(H203="","",IF(VLOOKUP(H203,Geral!$B$13:$D$34,3,FALSE)="&lt;=",IF(YEAR(NOW())-YEAR(E203)&gt;VLOOKUP(H203,Geral!$B$13:$C$34,2,FALSE),"ý","þ"),IF(VLOOKUP(H203,Geral!$B$13:$D$34,3,FALSE)="&gt;=",IF(YEAR(NOW())-YEAR(E203)&lt;VLOOKUP(H203,Geral!$B$13:$C$34,2,FALSE),"ý","þ"))))</f>
        <v/>
      </c>
      <c r="J203" s="203" t="s">
        <v>92</v>
      </c>
      <c r="K203" s="82">
        <f ca="1">SUM(IF(J203="Sim",IF(H203="",0,IF(OR(H203 = Geral!$A$43,H203 = Geral!$A$44),Geral!$H$13,IF(YEAR(NOW())-YEAR(E203) &lt; 19,Geral!$I$17,Geral!$H$17))),0),IF(H203="",0,IF(OR(H203 = Geral!$A$43,H203 = Geral!$A$44),Geral!$H$13,IF(YEAR(NOW())-YEAR(E203) &lt; 18,Geral!$I$13,Geral!$H$13))))</f>
        <v>0</v>
      </c>
      <c r="L203" s="207"/>
      <c r="M203" s="208"/>
      <c r="N203" s="209"/>
      <c r="O203" s="83" t="str">
        <f>G203</f>
        <v/>
      </c>
      <c r="P203" s="84">
        <f>D204</f>
        <v>0</v>
      </c>
      <c r="Q203" s="85">
        <f t="shared" si="0"/>
        <v>0</v>
      </c>
      <c r="R203" s="85"/>
      <c r="S203" s="86" t="str">
        <f t="shared" ref="S203:T203" si="270">E203</f>
        <v/>
      </c>
      <c r="T203" s="85" t="str">
        <f t="shared" si="270"/>
        <v/>
      </c>
      <c r="U203" s="87">
        <f ca="1">A203</f>
        <v>0</v>
      </c>
      <c r="V203" s="88" t="str">
        <f>C203</f>
        <v/>
      </c>
      <c r="W203" s="10"/>
      <c r="X203" s="5"/>
      <c r="Y203" s="5"/>
      <c r="Z203" s="5"/>
    </row>
    <row r="204" spans="1:26" ht="19.5" customHeight="1">
      <c r="A204" s="205"/>
      <c r="B204" s="193"/>
      <c r="C204" s="196"/>
      <c r="D204" s="89"/>
      <c r="E204" s="199"/>
      <c r="F204" s="193"/>
      <c r="G204" s="193"/>
      <c r="H204" s="90"/>
      <c r="I204" s="91" t="str">
        <f ca="1">IF(H204="","",IF(VLOOKUP(H204,Geral!$B$35:$D$56,3,FALSE)="&lt;=",IF(YEAR(NOW())-YEAR(E203)&gt;VLOOKUP(H204,Geral!$B$35:$C$56,2,FALSE),"ý","þ"),IF(VLOOKUP(H204,Geral!$B$35:$D$56,3,FALSE)="&gt;=",IF(YEAR(NOW())-YEAR(E203)&lt;VLOOKUP(H204,Geral!$B$35:$C$56,2,FALSE),"ý","þ"))))</f>
        <v/>
      </c>
      <c r="J204" s="193"/>
      <c r="K204" s="92">
        <f ca="1">IF(H204="",0,IF(OR(H204 = Geral!$A$43,H204 = Geral!$A$44),Geral!$H$15,IF(YEAR(NOW())-YEAR(E203) &lt; 19,Geral!$I$15,Geral!$H$15)))</f>
        <v>0</v>
      </c>
      <c r="L204" s="89"/>
      <c r="M204" s="91" t="str">
        <f ca="1">IF(L204="","",IF(VLOOKUP($H204,Geral!$B$36:$D$56,3,FALSE)="&lt;=",IF(YEAR(NOW())-YEAR(VLOOKUP(L204,Atletas!$B$2:$D$98,3,FALSE))&gt;VLOOKUP($H204,Geral!$B$36:$C$56,2,FALSE),"ý","þ"),IF(VLOOKUP($H204,Geral!$B$36:$D$56,3,FALSE)="&gt;=",IF(YEAR(NOW())-YEAR(VLOOKUP(L204,Atletas!$B$2:$D$98,3,FALSE))&lt;VLOOKUP($H204,Geral!$B$36:$C$56,2,FALSE),"ý","þ"))))</f>
        <v/>
      </c>
      <c r="N204" s="93" t="str">
        <f>IF($L204="","",IF(IFERROR(VLOOKUP($L204,Atletas!$B$2:$F$98,2,FALSE),"") ="","Cadastro não encontrado. Digite os dados.",VLOOKUP($L204,Atletas!$B$2:$F$98,2,FALSE)))</f>
        <v/>
      </c>
      <c r="O204" s="94" t="str">
        <f>G203</f>
        <v/>
      </c>
      <c r="P204" s="95">
        <f>D204</f>
        <v>0</v>
      </c>
      <c r="Q204" s="96">
        <f t="shared" si="0"/>
        <v>0</v>
      </c>
      <c r="R204" s="95">
        <f t="shared" ref="R204:R205" si="271">L204</f>
        <v>0</v>
      </c>
      <c r="S204" s="97" t="str">
        <f t="shared" ref="S204:T204" si="272">E203</f>
        <v/>
      </c>
      <c r="T204" s="96" t="str">
        <f t="shared" si="272"/>
        <v/>
      </c>
      <c r="U204" s="110">
        <f ca="1">A203</f>
        <v>0</v>
      </c>
      <c r="V204" s="98" t="str">
        <f>C203</f>
        <v/>
      </c>
      <c r="W204" s="10"/>
      <c r="X204" s="5"/>
      <c r="Y204" s="5"/>
      <c r="Z204" s="5"/>
    </row>
    <row r="205" spans="1:26" ht="19.5" customHeight="1">
      <c r="A205" s="206"/>
      <c r="B205" s="194"/>
      <c r="C205" s="197"/>
      <c r="D205" s="99"/>
      <c r="E205" s="200"/>
      <c r="F205" s="194"/>
      <c r="G205" s="194"/>
      <c r="H205" s="100"/>
      <c r="I205" s="101" t="str">
        <f ca="1">IF(H205="","",IF(VLOOKUP(H205,Geral!$B$57:$D$67,3,FALSE)="&lt;=",IF(YEAR(NOW())-YEAR(E203)&gt;VLOOKUP(H205,Geral!$B$57:$C$67,2,FALSE),"ý","þ"),IF(VLOOKUP(H205,Geral!$B$57:$D$67,3,FALSE)="&gt;=",IF(YEAR(NOW())-YEAR(E203)&lt;VLOOKUP(H205,Geral!$B$57:$C$67,2,FALSE),"ý","þ"))))</f>
        <v/>
      </c>
      <c r="J205" s="194"/>
      <c r="K205" s="102">
        <f ca="1">IF(H205="",0,IF(OR(H205 = Geral!$A$43,H205 = Geral!$A$44),Geral!$H$15,IF(YEAR(NOW())-YEAR(E203) &lt; 19,Geral!$I$15,Geral!$H$15)))</f>
        <v>0</v>
      </c>
      <c r="L205" s="89"/>
      <c r="M205" s="91" t="str">
        <f ca="1">IF(L205="","",IF(VLOOKUP($H205,Geral!$B$58:$D$67,3,FALSE)="&lt;=",IF(YEAR(NOW())-YEAR(VLOOKUP(L205,Atletas!$B$2:$D$98,3,FALSE))&gt;VLOOKUP($H205,Geral!$B$58:$C$67,2,FALSE),"ý","þ"),IF(VLOOKUP($H205,Geral!$B$58:$D$67,3,FALSE)="&gt;=",IF(YEAR(NOW())-YEAR(VLOOKUP(L205,Atletas!$B$2:$D$98,3,FALSE))&lt;VLOOKUP($H205,Geral!$B$58:$C$67,2,FALSE),"ý","þ"))))</f>
        <v/>
      </c>
      <c r="N205" s="103" t="str">
        <f>IF($L205="","",IF(IFERROR(VLOOKUP($L205,Atletas!$B$2:$F$98,2,FALSE),"") ="","Cadastro não encontrado. Digite os dados.",VLOOKUP($L205,Atletas!$B$2:$F$98,2,FALSE)))</f>
        <v/>
      </c>
      <c r="O205" s="104" t="str">
        <f>G203</f>
        <v/>
      </c>
      <c r="P205" s="105">
        <f>D204</f>
        <v>0</v>
      </c>
      <c r="Q205" s="106">
        <f t="shared" si="0"/>
        <v>0</v>
      </c>
      <c r="R205" s="105">
        <f t="shared" si="271"/>
        <v>0</v>
      </c>
      <c r="S205" s="107" t="str">
        <f t="shared" ref="S205:T205" si="273">E203</f>
        <v/>
      </c>
      <c r="T205" s="106" t="str">
        <f t="shared" si="273"/>
        <v/>
      </c>
      <c r="U205" s="112">
        <f ca="1">A203</f>
        <v>0</v>
      </c>
      <c r="V205" s="108" t="str">
        <f>C203</f>
        <v/>
      </c>
      <c r="W205" s="10"/>
      <c r="X205" s="5"/>
      <c r="Y205" s="5"/>
      <c r="Z205" s="5"/>
    </row>
    <row r="206" spans="1:26" ht="19.5" customHeight="1">
      <c r="A206" s="204">
        <f ca="1">SUM(K206:K208)</f>
        <v>0</v>
      </c>
      <c r="B206" s="192">
        <v>69</v>
      </c>
      <c r="C206" s="195" t="str">
        <f>IF($D207="","",IF(IFERROR(VLOOKUP($D207,Atletas!$B$2:$F$98,5,FALSE),"") ="","CLUBE",VLOOKUP($D207,Atletas!$B$2:$F$98,5,FALSE)))</f>
        <v/>
      </c>
      <c r="D206" s="79"/>
      <c r="E206" s="198" t="str">
        <f>IF($D207="","",IF(IFERROR(VLOOKUP($D207,Atletas!$B$2:$F$98,3,FALSE),"") ="","DD/MM/AAAA",VLOOKUP($D207,Atletas!$B$2:$F$98,3,FALSE)))</f>
        <v/>
      </c>
      <c r="F206" s="201" t="str">
        <f>IF($D207="","",IF(IFERROR(VLOOKUP($D207,Atletas!$B$2:$F$98,4,FALSE),"") ="","Gênero",VLOOKUP($D207,Atletas!$B$2:$F$98,4,FALSE)))</f>
        <v/>
      </c>
      <c r="G206" s="202" t="str">
        <f>IF($D207="","",IF(IFERROR(VLOOKUP($D207,Atletas!$B$2:$F$98,2,FALSE),"") ="","Cadastro não encontrado. Digite os dados.",VLOOKUP($D207,Atletas!$B$2:$F$98,2,FALSE)))</f>
        <v/>
      </c>
      <c r="H206" s="80"/>
      <c r="I206" s="81" t="str">
        <f ca="1">IF(H206="","",IF(VLOOKUP(H206,Geral!$B$13:$D$34,3,FALSE)="&lt;=",IF(YEAR(NOW())-YEAR(E206)&gt;VLOOKUP(H206,Geral!$B$13:$C$34,2,FALSE),"ý","þ"),IF(VLOOKUP(H206,Geral!$B$13:$D$34,3,FALSE)="&gt;=",IF(YEAR(NOW())-YEAR(E206)&lt;VLOOKUP(H206,Geral!$B$13:$C$34,2,FALSE),"ý","þ"))))</f>
        <v/>
      </c>
      <c r="J206" s="203" t="s">
        <v>92</v>
      </c>
      <c r="K206" s="82">
        <f ca="1">SUM(IF(J206="Sim",IF(H206="",0,IF(OR(H206 = Geral!$A$43,H206 = Geral!$A$44),Geral!$H$13,IF(YEAR(NOW())-YEAR(E206) &lt; 19,Geral!$I$17,Geral!$H$17))),0),IF(H206="",0,IF(OR(H206 = Geral!$A$43,H206 = Geral!$A$44),Geral!$H$13,IF(YEAR(NOW())-YEAR(E206) &lt; 18,Geral!$I$13,Geral!$H$13))))</f>
        <v>0</v>
      </c>
      <c r="L206" s="207"/>
      <c r="M206" s="208"/>
      <c r="N206" s="209"/>
      <c r="O206" s="83" t="str">
        <f>G206</f>
        <v/>
      </c>
      <c r="P206" s="84">
        <f>D207</f>
        <v>0</v>
      </c>
      <c r="Q206" s="85">
        <f t="shared" si="0"/>
        <v>0</v>
      </c>
      <c r="R206" s="85"/>
      <c r="S206" s="86" t="str">
        <f t="shared" ref="S206:T206" si="274">E206</f>
        <v/>
      </c>
      <c r="T206" s="85" t="str">
        <f t="shared" si="274"/>
        <v/>
      </c>
      <c r="U206" s="87">
        <f ca="1">A206</f>
        <v>0</v>
      </c>
      <c r="V206" s="88" t="str">
        <f>C206</f>
        <v/>
      </c>
      <c r="W206" s="10"/>
      <c r="X206" s="5"/>
      <c r="Y206" s="5"/>
      <c r="Z206" s="5"/>
    </row>
    <row r="207" spans="1:26" ht="19.5" customHeight="1">
      <c r="A207" s="205"/>
      <c r="B207" s="193"/>
      <c r="C207" s="196"/>
      <c r="D207" s="89"/>
      <c r="E207" s="199"/>
      <c r="F207" s="193"/>
      <c r="G207" s="193"/>
      <c r="H207" s="90"/>
      <c r="I207" s="91" t="str">
        <f ca="1">IF(H207="","",IF(VLOOKUP(H207,Geral!$B$35:$D$56,3,FALSE)="&lt;=",IF(YEAR(NOW())-YEAR(E206)&gt;VLOOKUP(H207,Geral!$B$35:$C$56,2,FALSE),"ý","þ"),IF(VLOOKUP(H207,Geral!$B$35:$D$56,3,FALSE)="&gt;=",IF(YEAR(NOW())-YEAR(E206)&lt;VLOOKUP(H207,Geral!$B$35:$C$56,2,FALSE),"ý","þ"))))</f>
        <v/>
      </c>
      <c r="J207" s="193"/>
      <c r="K207" s="92">
        <f ca="1">IF(H207="",0,IF(OR(H207 = Geral!$A$43,H207 = Geral!$A$44),Geral!$H$15,IF(YEAR(NOW())-YEAR(E206) &lt; 19,Geral!$I$15,Geral!$H$15)))</f>
        <v>0</v>
      </c>
      <c r="L207" s="89"/>
      <c r="M207" s="91" t="str">
        <f ca="1">IF(L207="","",IF(VLOOKUP($H207,Geral!$B$36:$D$56,3,FALSE)="&lt;=",IF(YEAR(NOW())-YEAR(VLOOKUP(L207,Atletas!$B$2:$D$98,3,FALSE))&gt;VLOOKUP($H207,Geral!$B$36:$C$56,2,FALSE),"ý","þ"),IF(VLOOKUP($H207,Geral!$B$36:$D$56,3,FALSE)="&gt;=",IF(YEAR(NOW())-YEAR(VLOOKUP(L207,Atletas!$B$2:$D$98,3,FALSE))&lt;VLOOKUP($H207,Geral!$B$36:$C$56,2,FALSE),"ý","þ"))))</f>
        <v/>
      </c>
      <c r="N207" s="93" t="str">
        <f>IF($L207="","",IF(IFERROR(VLOOKUP($L207,Atletas!$B$2:$F$98,2,FALSE),"") ="","Cadastro não encontrado. Digite os dados.",VLOOKUP($L207,Atletas!$B$2:$F$98,2,FALSE)))</f>
        <v/>
      </c>
      <c r="O207" s="94" t="str">
        <f>G206</f>
        <v/>
      </c>
      <c r="P207" s="95">
        <f>D207</f>
        <v>0</v>
      </c>
      <c r="Q207" s="96">
        <f t="shared" si="0"/>
        <v>0</v>
      </c>
      <c r="R207" s="95">
        <f t="shared" ref="R207:R208" si="275">L207</f>
        <v>0</v>
      </c>
      <c r="S207" s="97" t="str">
        <f t="shared" ref="S207:T207" si="276">E206</f>
        <v/>
      </c>
      <c r="T207" s="96" t="str">
        <f t="shared" si="276"/>
        <v/>
      </c>
      <c r="U207" s="110">
        <f ca="1">A206</f>
        <v>0</v>
      </c>
      <c r="V207" s="98" t="str">
        <f>C206</f>
        <v/>
      </c>
      <c r="W207" s="10"/>
      <c r="X207" s="5"/>
      <c r="Y207" s="5"/>
      <c r="Z207" s="5"/>
    </row>
    <row r="208" spans="1:26" ht="19.5" customHeight="1">
      <c r="A208" s="206"/>
      <c r="B208" s="194"/>
      <c r="C208" s="197"/>
      <c r="D208" s="99"/>
      <c r="E208" s="200"/>
      <c r="F208" s="194"/>
      <c r="G208" s="194"/>
      <c r="H208" s="100"/>
      <c r="I208" s="101" t="str">
        <f ca="1">IF(H208="","",IF(VLOOKUP(H208,Geral!$B$57:$D$67,3,FALSE)="&lt;=",IF(YEAR(NOW())-YEAR(E206)&gt;VLOOKUP(H208,Geral!$B$57:$C$67,2,FALSE),"ý","þ"),IF(VLOOKUP(H208,Geral!$B$57:$D$67,3,FALSE)="&gt;=",IF(YEAR(NOW())-YEAR(E206)&lt;VLOOKUP(H208,Geral!$B$57:$C$67,2,FALSE),"ý","þ"))))</f>
        <v/>
      </c>
      <c r="J208" s="194"/>
      <c r="K208" s="102">
        <f ca="1">IF(H208="",0,IF(OR(H208 = Geral!$A$43,H208 = Geral!$A$44),Geral!$H$15,IF(YEAR(NOW())-YEAR(E206) &lt; 19,Geral!$I$15,Geral!$H$15)))</f>
        <v>0</v>
      </c>
      <c r="L208" s="89"/>
      <c r="M208" s="91" t="str">
        <f ca="1">IF(L208="","",IF(VLOOKUP($H208,Geral!$B$58:$D$67,3,FALSE)="&lt;=",IF(YEAR(NOW())-YEAR(VLOOKUP(L208,Atletas!$B$2:$D$98,3,FALSE))&gt;VLOOKUP($H208,Geral!$B$58:$C$67,2,FALSE),"ý","þ"),IF(VLOOKUP($H208,Geral!$B$58:$D$67,3,FALSE)="&gt;=",IF(YEAR(NOW())-YEAR(VLOOKUP(L208,Atletas!$B$2:$D$98,3,FALSE))&lt;VLOOKUP($H208,Geral!$B$58:$C$67,2,FALSE),"ý","þ"))))</f>
        <v/>
      </c>
      <c r="N208" s="103" t="str">
        <f>IF($L208="","",IF(IFERROR(VLOOKUP($L208,Atletas!$B$2:$F$98,2,FALSE),"") ="","Cadastro não encontrado. Digite os dados.",VLOOKUP($L208,Atletas!$B$2:$F$98,2,FALSE)))</f>
        <v/>
      </c>
      <c r="O208" s="104" t="str">
        <f>G206</f>
        <v/>
      </c>
      <c r="P208" s="105">
        <f>D207</f>
        <v>0</v>
      </c>
      <c r="Q208" s="106">
        <f t="shared" si="0"/>
        <v>0</v>
      </c>
      <c r="R208" s="105">
        <f t="shared" si="275"/>
        <v>0</v>
      </c>
      <c r="S208" s="107" t="str">
        <f t="shared" ref="S208:T208" si="277">E206</f>
        <v/>
      </c>
      <c r="T208" s="106" t="str">
        <f t="shared" si="277"/>
        <v/>
      </c>
      <c r="U208" s="112">
        <f ca="1">A206</f>
        <v>0</v>
      </c>
      <c r="V208" s="108" t="str">
        <f>C206</f>
        <v/>
      </c>
      <c r="W208" s="10"/>
      <c r="X208" s="5"/>
      <c r="Y208" s="5"/>
      <c r="Z208" s="5"/>
    </row>
    <row r="209" spans="1:26" ht="19.5" customHeight="1">
      <c r="A209" s="204">
        <f ca="1">SUM(K209:K211)</f>
        <v>0</v>
      </c>
      <c r="B209" s="192">
        <v>70</v>
      </c>
      <c r="C209" s="195" t="str">
        <f>IF($D210="","",IF(IFERROR(VLOOKUP($D210,Atletas!$B$2:$F$98,5,FALSE),"") ="","CLUBE",VLOOKUP($D210,Atletas!$B$2:$F$98,5,FALSE)))</f>
        <v/>
      </c>
      <c r="D209" s="79"/>
      <c r="E209" s="198" t="str">
        <f>IF($D210="","",IF(IFERROR(VLOOKUP($D210,Atletas!$B$2:$F$98,3,FALSE),"") ="","DD/MM/AAAA",VLOOKUP($D210,Atletas!$B$2:$F$98,3,FALSE)))</f>
        <v/>
      </c>
      <c r="F209" s="201" t="str">
        <f>IF($D210="","",IF(IFERROR(VLOOKUP($D210,Atletas!$B$2:$F$98,4,FALSE),"") ="","Gênero",VLOOKUP($D210,Atletas!$B$2:$F$98,4,FALSE)))</f>
        <v/>
      </c>
      <c r="G209" s="202" t="str">
        <f>IF($D210="","",IF(IFERROR(VLOOKUP($D210,Atletas!$B$2:$F$98,2,FALSE),"") ="","Cadastro não encontrado. Digite os dados.",VLOOKUP($D210,Atletas!$B$2:$F$98,2,FALSE)))</f>
        <v/>
      </c>
      <c r="H209" s="80"/>
      <c r="I209" s="81" t="str">
        <f ca="1">IF(H209="","",IF(VLOOKUP(H209,Geral!$B$13:$D$34,3,FALSE)="&lt;=",IF(YEAR(NOW())-YEAR(E209)&gt;VLOOKUP(H209,Geral!$B$13:$C$34,2,FALSE),"ý","þ"),IF(VLOOKUP(H209,Geral!$B$13:$D$34,3,FALSE)="&gt;=",IF(YEAR(NOW())-YEAR(E209)&lt;VLOOKUP(H209,Geral!$B$13:$C$34,2,FALSE),"ý","þ"))))</f>
        <v/>
      </c>
      <c r="J209" s="203" t="s">
        <v>92</v>
      </c>
      <c r="K209" s="82">
        <f ca="1">SUM(IF(J209="Sim",IF(H209="",0,IF(OR(H209 = Geral!$A$43,H209 = Geral!$A$44),Geral!$H$13,IF(YEAR(NOW())-YEAR(E209) &lt; 19,Geral!$I$17,Geral!$H$17))),0),IF(H209="",0,IF(OR(H209 = Geral!$A$43,H209 = Geral!$A$44),Geral!$H$13,IF(YEAR(NOW())-YEAR(E209) &lt; 18,Geral!$I$13,Geral!$H$13))))</f>
        <v>0</v>
      </c>
      <c r="L209" s="207"/>
      <c r="M209" s="208"/>
      <c r="N209" s="209"/>
      <c r="O209" s="83" t="str">
        <f>G209</f>
        <v/>
      </c>
      <c r="P209" s="84">
        <f>D210</f>
        <v>0</v>
      </c>
      <c r="Q209" s="85">
        <f t="shared" si="0"/>
        <v>0</v>
      </c>
      <c r="R209" s="85"/>
      <c r="S209" s="86" t="str">
        <f t="shared" ref="S209:T209" si="278">E209</f>
        <v/>
      </c>
      <c r="T209" s="85" t="str">
        <f t="shared" si="278"/>
        <v/>
      </c>
      <c r="U209" s="87">
        <f ca="1">A209</f>
        <v>0</v>
      </c>
      <c r="V209" s="88" t="str">
        <f>C209</f>
        <v/>
      </c>
      <c r="W209" s="10"/>
      <c r="X209" s="5"/>
      <c r="Y209" s="5"/>
      <c r="Z209" s="5"/>
    </row>
    <row r="210" spans="1:26" ht="19.5" customHeight="1">
      <c r="A210" s="205"/>
      <c r="B210" s="193"/>
      <c r="C210" s="196"/>
      <c r="D210" s="89"/>
      <c r="E210" s="199"/>
      <c r="F210" s="193"/>
      <c r="G210" s="193"/>
      <c r="H210" s="90"/>
      <c r="I210" s="91" t="str">
        <f ca="1">IF(H210="","",IF(VLOOKUP(H210,Geral!$B$35:$D$56,3,FALSE)="&lt;=",IF(YEAR(NOW())-YEAR(E209)&gt;VLOOKUP(H210,Geral!$B$35:$C$56,2,FALSE),"ý","þ"),IF(VLOOKUP(H210,Geral!$B$35:$D$56,3,FALSE)="&gt;=",IF(YEAR(NOW())-YEAR(E209)&lt;VLOOKUP(H210,Geral!$B$35:$C$56,2,FALSE),"ý","þ"))))</f>
        <v/>
      </c>
      <c r="J210" s="193"/>
      <c r="K210" s="92">
        <f ca="1">IF(H210="",0,IF(OR(H210 = Geral!$A$43,H210 = Geral!$A$44),Geral!$H$15,IF(YEAR(NOW())-YEAR(E209) &lt; 19,Geral!$I$15,Geral!$H$15)))</f>
        <v>0</v>
      </c>
      <c r="L210" s="89"/>
      <c r="M210" s="91" t="str">
        <f ca="1">IF(L210="","",IF(VLOOKUP($H210,Geral!$B$36:$D$56,3,FALSE)="&lt;=",IF(YEAR(NOW())-YEAR(VLOOKUP(L210,Atletas!$B$2:$D$98,3,FALSE))&gt;VLOOKUP($H210,Geral!$B$36:$C$56,2,FALSE),"ý","þ"),IF(VLOOKUP($H210,Geral!$B$36:$D$56,3,FALSE)="&gt;=",IF(YEAR(NOW())-YEAR(VLOOKUP(L210,Atletas!$B$2:$D$98,3,FALSE))&lt;VLOOKUP($H210,Geral!$B$36:$C$56,2,FALSE),"ý","þ"))))</f>
        <v/>
      </c>
      <c r="N210" s="93" t="str">
        <f>IF($L210="","",IF(IFERROR(VLOOKUP($L210,Atletas!$B$2:$F$98,2,FALSE),"") ="","Cadastro não encontrado. Digite os dados.",VLOOKUP($L210,Atletas!$B$2:$F$98,2,FALSE)))</f>
        <v/>
      </c>
      <c r="O210" s="94" t="str">
        <f>G209</f>
        <v/>
      </c>
      <c r="P210" s="95">
        <f>D210</f>
        <v>0</v>
      </c>
      <c r="Q210" s="96">
        <f t="shared" si="0"/>
        <v>0</v>
      </c>
      <c r="R210" s="95">
        <f t="shared" ref="R210:R211" si="279">L210</f>
        <v>0</v>
      </c>
      <c r="S210" s="97" t="str">
        <f t="shared" ref="S210:T210" si="280">E209</f>
        <v/>
      </c>
      <c r="T210" s="96" t="str">
        <f t="shared" si="280"/>
        <v/>
      </c>
      <c r="U210" s="110">
        <f ca="1">A209</f>
        <v>0</v>
      </c>
      <c r="V210" s="98" t="str">
        <f>C209</f>
        <v/>
      </c>
      <c r="W210" s="10"/>
      <c r="X210" s="5"/>
      <c r="Y210" s="5"/>
      <c r="Z210" s="5"/>
    </row>
    <row r="211" spans="1:26" ht="19.5" customHeight="1">
      <c r="A211" s="206"/>
      <c r="B211" s="194"/>
      <c r="C211" s="197"/>
      <c r="D211" s="99"/>
      <c r="E211" s="200"/>
      <c r="F211" s="194"/>
      <c r="G211" s="194"/>
      <c r="H211" s="100"/>
      <c r="I211" s="101" t="str">
        <f ca="1">IF(H211="","",IF(VLOOKUP(H211,Geral!$B$57:$D$67,3,FALSE)="&lt;=",IF(YEAR(NOW())-YEAR(E209)&gt;VLOOKUP(H211,Geral!$B$57:$C$67,2,FALSE),"ý","þ"),IF(VLOOKUP(H211,Geral!$B$57:$D$67,3,FALSE)="&gt;=",IF(YEAR(NOW())-YEAR(E209)&lt;VLOOKUP(H211,Geral!$B$57:$C$67,2,FALSE),"ý","þ"))))</f>
        <v/>
      </c>
      <c r="J211" s="194"/>
      <c r="K211" s="102">
        <f ca="1">IF(H211="",0,IF(OR(H211 = Geral!$A$43,H211 = Geral!$A$44),Geral!$H$15,IF(YEAR(NOW())-YEAR(E209) &lt; 19,Geral!$I$15,Geral!$H$15)))</f>
        <v>0</v>
      </c>
      <c r="L211" s="89"/>
      <c r="M211" s="91" t="str">
        <f ca="1">IF(L211="","",IF(VLOOKUP($H211,Geral!$B$58:$D$67,3,FALSE)="&lt;=",IF(YEAR(NOW())-YEAR(VLOOKUP(L211,Atletas!$B$2:$D$98,3,FALSE))&gt;VLOOKUP($H211,Geral!$B$58:$C$67,2,FALSE),"ý","þ"),IF(VLOOKUP($H211,Geral!$B$58:$D$67,3,FALSE)="&gt;=",IF(YEAR(NOW())-YEAR(VLOOKUP(L211,Atletas!$B$2:$D$98,3,FALSE))&lt;VLOOKUP($H211,Geral!$B$58:$C$67,2,FALSE),"ý","þ"))))</f>
        <v/>
      </c>
      <c r="N211" s="103" t="str">
        <f>IF($L211="","",IF(IFERROR(VLOOKUP($L211,Atletas!$B$2:$F$98,2,FALSE),"") ="","Cadastro não encontrado. Digite os dados.",VLOOKUP($L211,Atletas!$B$2:$F$98,2,FALSE)))</f>
        <v/>
      </c>
      <c r="O211" s="104" t="str">
        <f>G209</f>
        <v/>
      </c>
      <c r="P211" s="105">
        <f>D210</f>
        <v>0</v>
      </c>
      <c r="Q211" s="106">
        <f t="shared" si="0"/>
        <v>0</v>
      </c>
      <c r="R211" s="105">
        <f t="shared" si="279"/>
        <v>0</v>
      </c>
      <c r="S211" s="107" t="str">
        <f t="shared" ref="S211:T211" si="281">E209</f>
        <v/>
      </c>
      <c r="T211" s="106" t="str">
        <f t="shared" si="281"/>
        <v/>
      </c>
      <c r="U211" s="112">
        <f ca="1">A209</f>
        <v>0</v>
      </c>
      <c r="V211" s="108" t="str">
        <f>C209</f>
        <v/>
      </c>
      <c r="W211" s="10"/>
      <c r="X211" s="5"/>
      <c r="Y211" s="5"/>
      <c r="Z211" s="5"/>
    </row>
    <row r="212" spans="1:26" ht="19.5" customHeight="1">
      <c r="A212" s="204">
        <f ca="1">SUM(K212:K214)</f>
        <v>0</v>
      </c>
      <c r="B212" s="192">
        <v>71</v>
      </c>
      <c r="C212" s="195" t="str">
        <f>IF($D213="","",IF(IFERROR(VLOOKUP($D213,Atletas!$B$2:$F$98,5,FALSE),"") ="","CLUBE",VLOOKUP($D213,Atletas!$B$2:$F$98,5,FALSE)))</f>
        <v/>
      </c>
      <c r="D212" s="79"/>
      <c r="E212" s="198" t="str">
        <f>IF($D213="","",IF(IFERROR(VLOOKUP($D213,Atletas!$B$2:$F$98,3,FALSE),"") ="","DD/MM/AAAA",VLOOKUP($D213,Atletas!$B$2:$F$98,3,FALSE)))</f>
        <v/>
      </c>
      <c r="F212" s="201" t="str">
        <f>IF($D213="","",IF(IFERROR(VLOOKUP($D213,Atletas!$B$2:$F$98,4,FALSE),"") ="","Gênero",VLOOKUP($D213,Atletas!$B$2:$F$98,4,FALSE)))</f>
        <v/>
      </c>
      <c r="G212" s="202" t="str">
        <f>IF($D213="","",IF(IFERROR(VLOOKUP($D213,Atletas!$B$2:$F$98,2,FALSE),"") ="","Cadastro não encontrado. Digite os dados.",VLOOKUP($D213,Atletas!$B$2:$F$98,2,FALSE)))</f>
        <v/>
      </c>
      <c r="H212" s="80"/>
      <c r="I212" s="81" t="str">
        <f ca="1">IF(H212="","",IF(VLOOKUP(H212,Geral!$B$13:$D$34,3,FALSE)="&lt;=",IF(YEAR(NOW())-YEAR(E212)&gt;VLOOKUP(H212,Geral!$B$13:$C$34,2,FALSE),"ý","þ"),IF(VLOOKUP(H212,Geral!$B$13:$D$34,3,FALSE)="&gt;=",IF(YEAR(NOW())-YEAR(E212)&lt;VLOOKUP(H212,Geral!$B$13:$C$34,2,FALSE),"ý","þ"))))</f>
        <v/>
      </c>
      <c r="J212" s="203" t="s">
        <v>92</v>
      </c>
      <c r="K212" s="82">
        <f ca="1">SUM(IF(J212="Sim",IF(H212="",0,IF(OR(H212 = Geral!$A$43,H212 = Geral!$A$44),Geral!$H$13,IF(YEAR(NOW())-YEAR(E212) &lt; 19,Geral!$I$17,Geral!$H$17))),0),IF(H212="",0,IF(OR(H212 = Geral!$A$43,H212 = Geral!$A$44),Geral!$H$13,IF(YEAR(NOW())-YEAR(E212) &lt; 18,Geral!$I$13,Geral!$H$13))))</f>
        <v>0</v>
      </c>
      <c r="L212" s="207"/>
      <c r="M212" s="208"/>
      <c r="N212" s="209"/>
      <c r="O212" s="83" t="str">
        <f>G212</f>
        <v/>
      </c>
      <c r="P212" s="84">
        <f>D213</f>
        <v>0</v>
      </c>
      <c r="Q212" s="85">
        <f t="shared" si="0"/>
        <v>0</v>
      </c>
      <c r="R212" s="85"/>
      <c r="S212" s="86" t="str">
        <f t="shared" ref="S212:T212" si="282">E212</f>
        <v/>
      </c>
      <c r="T212" s="85" t="str">
        <f t="shared" si="282"/>
        <v/>
      </c>
      <c r="U212" s="87">
        <f ca="1">A212</f>
        <v>0</v>
      </c>
      <c r="V212" s="88" t="str">
        <f>C212</f>
        <v/>
      </c>
      <c r="W212" s="10"/>
      <c r="X212" s="5"/>
      <c r="Y212" s="5"/>
      <c r="Z212" s="5"/>
    </row>
    <row r="213" spans="1:26" ht="19.5" customHeight="1">
      <c r="A213" s="205"/>
      <c r="B213" s="193"/>
      <c r="C213" s="196"/>
      <c r="D213" s="89"/>
      <c r="E213" s="199"/>
      <c r="F213" s="193"/>
      <c r="G213" s="193"/>
      <c r="H213" s="90"/>
      <c r="I213" s="91" t="str">
        <f ca="1">IF(H213="","",IF(VLOOKUP(H213,Geral!$B$35:$D$56,3,FALSE)="&lt;=",IF(YEAR(NOW())-YEAR(E212)&gt;VLOOKUP(H213,Geral!$B$35:$C$56,2,FALSE),"ý","þ"),IF(VLOOKUP(H213,Geral!$B$35:$D$56,3,FALSE)="&gt;=",IF(YEAR(NOW())-YEAR(E212)&lt;VLOOKUP(H213,Geral!$B$35:$C$56,2,FALSE),"ý","þ"))))</f>
        <v/>
      </c>
      <c r="J213" s="193"/>
      <c r="K213" s="92">
        <f ca="1">IF(H213="",0,IF(OR(H213 = Geral!$A$43,H213 = Geral!$A$44),Geral!$H$15,IF(YEAR(NOW())-YEAR(E212) &lt; 19,Geral!$I$15,Geral!$H$15)))</f>
        <v>0</v>
      </c>
      <c r="L213" s="89"/>
      <c r="M213" s="91" t="str">
        <f ca="1">IF(L213="","",IF(VLOOKUP($H213,Geral!$B$36:$D$56,3,FALSE)="&lt;=",IF(YEAR(NOW())-YEAR(VLOOKUP(L213,Atletas!$B$2:$D$98,3,FALSE))&gt;VLOOKUP($H213,Geral!$B$36:$C$56,2,FALSE),"ý","þ"),IF(VLOOKUP($H213,Geral!$B$36:$D$56,3,FALSE)="&gt;=",IF(YEAR(NOW())-YEAR(VLOOKUP(L213,Atletas!$B$2:$D$98,3,FALSE))&lt;VLOOKUP($H213,Geral!$B$36:$C$56,2,FALSE),"ý","þ"))))</f>
        <v/>
      </c>
      <c r="N213" s="93" t="str">
        <f>IF($L213="","",IF(IFERROR(VLOOKUP($L213,Atletas!$B$2:$F$98,2,FALSE),"") ="","Cadastro não encontrado. Digite os dados.",VLOOKUP($L213,Atletas!$B$2:$F$98,2,FALSE)))</f>
        <v/>
      </c>
      <c r="O213" s="94" t="str">
        <f>G212</f>
        <v/>
      </c>
      <c r="P213" s="95">
        <f>D213</f>
        <v>0</v>
      </c>
      <c r="Q213" s="96">
        <f t="shared" si="0"/>
        <v>0</v>
      </c>
      <c r="R213" s="95">
        <f t="shared" ref="R213:R214" si="283">L213</f>
        <v>0</v>
      </c>
      <c r="S213" s="97" t="str">
        <f t="shared" ref="S213:T213" si="284">E212</f>
        <v/>
      </c>
      <c r="T213" s="96" t="str">
        <f t="shared" si="284"/>
        <v/>
      </c>
      <c r="U213" s="110">
        <f ca="1">A212</f>
        <v>0</v>
      </c>
      <c r="V213" s="98" t="str">
        <f>C212</f>
        <v/>
      </c>
      <c r="W213" s="10"/>
      <c r="X213" s="5"/>
      <c r="Y213" s="5"/>
      <c r="Z213" s="5"/>
    </row>
    <row r="214" spans="1:26" ht="19.5" customHeight="1">
      <c r="A214" s="206"/>
      <c r="B214" s="194"/>
      <c r="C214" s="197"/>
      <c r="D214" s="99"/>
      <c r="E214" s="200"/>
      <c r="F214" s="194"/>
      <c r="G214" s="194"/>
      <c r="H214" s="100"/>
      <c r="I214" s="101" t="str">
        <f ca="1">IF(H214="","",IF(VLOOKUP(H214,Geral!$B$57:$D$67,3,FALSE)="&lt;=",IF(YEAR(NOW())-YEAR(E212)&gt;VLOOKUP(H214,Geral!$B$57:$C$67,2,FALSE),"ý","þ"),IF(VLOOKUP(H214,Geral!$B$57:$D$67,3,FALSE)="&gt;=",IF(YEAR(NOW())-YEAR(E212)&lt;VLOOKUP(H214,Geral!$B$57:$C$67,2,FALSE),"ý","þ"))))</f>
        <v/>
      </c>
      <c r="J214" s="194"/>
      <c r="K214" s="102">
        <f ca="1">IF(H214="",0,IF(OR(H214 = Geral!$A$43,H214 = Geral!$A$44),Geral!$H$15,IF(YEAR(NOW())-YEAR(E212) &lt; 19,Geral!$I$15,Geral!$H$15)))</f>
        <v>0</v>
      </c>
      <c r="L214" s="89"/>
      <c r="M214" s="91" t="str">
        <f ca="1">IF(L214="","",IF(VLOOKUP($H214,Geral!$B$58:$D$67,3,FALSE)="&lt;=",IF(YEAR(NOW())-YEAR(VLOOKUP(L214,Atletas!$B$2:$D$98,3,FALSE))&gt;VLOOKUP($H214,Geral!$B$58:$C$67,2,FALSE),"ý","þ"),IF(VLOOKUP($H214,Geral!$B$58:$D$67,3,FALSE)="&gt;=",IF(YEAR(NOW())-YEAR(VLOOKUP(L214,Atletas!$B$2:$D$98,3,FALSE))&lt;VLOOKUP($H214,Geral!$B$58:$C$67,2,FALSE),"ý","þ"))))</f>
        <v/>
      </c>
      <c r="N214" s="103" t="str">
        <f>IF($L214="","",IF(IFERROR(VLOOKUP($L214,Atletas!$B$2:$F$98,2,FALSE),"") ="","Cadastro não encontrado. Digite os dados.",VLOOKUP($L214,Atletas!$B$2:$F$98,2,FALSE)))</f>
        <v/>
      </c>
      <c r="O214" s="104" t="str">
        <f>G212</f>
        <v/>
      </c>
      <c r="P214" s="105">
        <f>D213</f>
        <v>0</v>
      </c>
      <c r="Q214" s="106">
        <f t="shared" si="0"/>
        <v>0</v>
      </c>
      <c r="R214" s="105">
        <f t="shared" si="283"/>
        <v>0</v>
      </c>
      <c r="S214" s="107" t="str">
        <f t="shared" ref="S214:T214" si="285">E212</f>
        <v/>
      </c>
      <c r="T214" s="106" t="str">
        <f t="shared" si="285"/>
        <v/>
      </c>
      <c r="U214" s="112">
        <f ca="1">A212</f>
        <v>0</v>
      </c>
      <c r="V214" s="108" t="str">
        <f>C212</f>
        <v/>
      </c>
      <c r="W214" s="10"/>
      <c r="X214" s="5"/>
      <c r="Y214" s="5"/>
      <c r="Z214" s="5"/>
    </row>
    <row r="215" spans="1:26" ht="19.5" customHeight="1">
      <c r="A215" s="204">
        <f ca="1">SUM(K215:K217)</f>
        <v>0</v>
      </c>
      <c r="B215" s="192">
        <v>72</v>
      </c>
      <c r="C215" s="195" t="str">
        <f>IF($D216="","",IF(IFERROR(VLOOKUP($D216,Atletas!$B$2:$F$98,5,FALSE),"") ="","CLUBE",VLOOKUP($D216,Atletas!$B$2:$F$98,5,FALSE)))</f>
        <v/>
      </c>
      <c r="D215" s="79"/>
      <c r="E215" s="198" t="str">
        <f>IF($D216="","",IF(IFERROR(VLOOKUP($D216,Atletas!$B$2:$F$98,3,FALSE),"") ="","DD/MM/AAAA",VLOOKUP($D216,Atletas!$B$2:$F$98,3,FALSE)))</f>
        <v/>
      </c>
      <c r="F215" s="201" t="str">
        <f>IF($D216="","",IF(IFERROR(VLOOKUP($D216,Atletas!$B$2:$F$98,4,FALSE),"") ="","Gênero",VLOOKUP($D216,Atletas!$B$2:$F$98,4,FALSE)))</f>
        <v/>
      </c>
      <c r="G215" s="202" t="str">
        <f>IF($D216="","",IF(IFERROR(VLOOKUP($D216,Atletas!$B$2:$F$98,2,FALSE),"") ="","Cadastro não encontrado. Digite os dados.",VLOOKUP($D216,Atletas!$B$2:$F$98,2,FALSE)))</f>
        <v/>
      </c>
      <c r="H215" s="80"/>
      <c r="I215" s="81" t="str">
        <f ca="1">IF(H215="","",IF(VLOOKUP(H215,Geral!$B$13:$D$34,3,FALSE)="&lt;=",IF(YEAR(NOW())-YEAR(E215)&gt;VLOOKUP(H215,Geral!$B$13:$C$34,2,FALSE),"ý","þ"),IF(VLOOKUP(H215,Geral!$B$13:$D$34,3,FALSE)="&gt;=",IF(YEAR(NOW())-YEAR(E215)&lt;VLOOKUP(H215,Geral!$B$13:$C$34,2,FALSE),"ý","þ"))))</f>
        <v/>
      </c>
      <c r="J215" s="203" t="s">
        <v>92</v>
      </c>
      <c r="K215" s="82">
        <f ca="1">SUM(IF(J215="Sim",IF(H215="",0,IF(OR(H215 = Geral!$A$43,H215 = Geral!$A$44),Geral!$H$13,IF(YEAR(NOW())-YEAR(E215) &lt; 19,Geral!$I$17,Geral!$H$17))),0),IF(H215="",0,IF(OR(H215 = Geral!$A$43,H215 = Geral!$A$44),Geral!$H$13,IF(YEAR(NOW())-YEAR(E215) &lt; 18,Geral!$I$13,Geral!$H$13))))</f>
        <v>0</v>
      </c>
      <c r="L215" s="207"/>
      <c r="M215" s="208"/>
      <c r="N215" s="209"/>
      <c r="O215" s="83" t="str">
        <f>G215</f>
        <v/>
      </c>
      <c r="P215" s="84">
        <f>D216</f>
        <v>0</v>
      </c>
      <c r="Q215" s="85">
        <f t="shared" si="0"/>
        <v>0</v>
      </c>
      <c r="R215" s="85"/>
      <c r="S215" s="86" t="str">
        <f t="shared" ref="S215:T215" si="286">E215</f>
        <v/>
      </c>
      <c r="T215" s="85" t="str">
        <f t="shared" si="286"/>
        <v/>
      </c>
      <c r="U215" s="87">
        <f ca="1">A215</f>
        <v>0</v>
      </c>
      <c r="V215" s="88" t="str">
        <f>C215</f>
        <v/>
      </c>
      <c r="W215" s="10"/>
      <c r="X215" s="5"/>
      <c r="Y215" s="5"/>
      <c r="Z215" s="5"/>
    </row>
    <row r="216" spans="1:26" ht="19.5" customHeight="1">
      <c r="A216" s="205"/>
      <c r="B216" s="193"/>
      <c r="C216" s="196"/>
      <c r="D216" s="89"/>
      <c r="E216" s="199"/>
      <c r="F216" s="193"/>
      <c r="G216" s="193"/>
      <c r="H216" s="90"/>
      <c r="I216" s="91" t="str">
        <f ca="1">IF(H216="","",IF(VLOOKUP(H216,Geral!$B$35:$D$56,3,FALSE)="&lt;=",IF(YEAR(NOW())-YEAR(E215)&gt;VLOOKUP(H216,Geral!$B$35:$C$56,2,FALSE),"ý","þ"),IF(VLOOKUP(H216,Geral!$B$35:$D$56,3,FALSE)="&gt;=",IF(YEAR(NOW())-YEAR(E215)&lt;VLOOKUP(H216,Geral!$B$35:$C$56,2,FALSE),"ý","þ"))))</f>
        <v/>
      </c>
      <c r="J216" s="193"/>
      <c r="K216" s="92">
        <f ca="1">IF(H216="",0,IF(OR(H216 = Geral!$A$43,H216 = Geral!$A$44),Geral!$H$15,IF(YEAR(NOW())-YEAR(E215) &lt; 19,Geral!$I$15,Geral!$H$15)))</f>
        <v>0</v>
      </c>
      <c r="L216" s="89"/>
      <c r="M216" s="91" t="str">
        <f ca="1">IF(L216="","",IF(VLOOKUP($H216,Geral!$B$36:$D$56,3,FALSE)="&lt;=",IF(YEAR(NOW())-YEAR(VLOOKUP(L216,Atletas!$B$2:$D$98,3,FALSE))&gt;VLOOKUP($H216,Geral!$B$36:$C$56,2,FALSE),"ý","þ"),IF(VLOOKUP($H216,Geral!$B$36:$D$56,3,FALSE)="&gt;=",IF(YEAR(NOW())-YEAR(VLOOKUP(L216,Atletas!$B$2:$D$98,3,FALSE))&lt;VLOOKUP($H216,Geral!$B$36:$C$56,2,FALSE),"ý","þ"))))</f>
        <v/>
      </c>
      <c r="N216" s="93" t="str">
        <f>IF($L216="","",IF(IFERROR(VLOOKUP($L216,Atletas!$B$2:$F$98,2,FALSE),"") ="","Cadastro não encontrado. Digite os dados.",VLOOKUP($L216,Atletas!$B$2:$F$98,2,FALSE)))</f>
        <v/>
      </c>
      <c r="O216" s="94" t="str">
        <f>G215</f>
        <v/>
      </c>
      <c r="P216" s="95">
        <f>D216</f>
        <v>0</v>
      </c>
      <c r="Q216" s="96">
        <f t="shared" si="0"/>
        <v>0</v>
      </c>
      <c r="R216" s="95">
        <f t="shared" ref="R216:R217" si="287">L216</f>
        <v>0</v>
      </c>
      <c r="S216" s="97" t="str">
        <f t="shared" ref="S216:T216" si="288">E215</f>
        <v/>
      </c>
      <c r="T216" s="96" t="str">
        <f t="shared" si="288"/>
        <v/>
      </c>
      <c r="U216" s="110">
        <f ca="1">A215</f>
        <v>0</v>
      </c>
      <c r="V216" s="98" t="str">
        <f>C215</f>
        <v/>
      </c>
      <c r="W216" s="10"/>
      <c r="X216" s="5"/>
      <c r="Y216" s="5"/>
      <c r="Z216" s="5"/>
    </row>
    <row r="217" spans="1:26" ht="19.5" customHeight="1">
      <c r="A217" s="206"/>
      <c r="B217" s="194"/>
      <c r="C217" s="197"/>
      <c r="D217" s="99"/>
      <c r="E217" s="200"/>
      <c r="F217" s="194"/>
      <c r="G217" s="194"/>
      <c r="H217" s="100"/>
      <c r="I217" s="101" t="str">
        <f ca="1">IF(H217="","",IF(VLOOKUP(H217,Geral!$B$57:$D$67,3,FALSE)="&lt;=",IF(YEAR(NOW())-YEAR(E215)&gt;VLOOKUP(H217,Geral!$B$57:$C$67,2,FALSE),"ý","þ"),IF(VLOOKUP(H217,Geral!$B$57:$D$67,3,FALSE)="&gt;=",IF(YEAR(NOW())-YEAR(E215)&lt;VLOOKUP(H217,Geral!$B$57:$C$67,2,FALSE),"ý","þ"))))</f>
        <v/>
      </c>
      <c r="J217" s="194"/>
      <c r="K217" s="102">
        <f ca="1">IF(H217="",0,IF(OR(H217 = Geral!$A$43,H217 = Geral!$A$44),Geral!$H$15,IF(YEAR(NOW())-YEAR(E215) &lt; 19,Geral!$I$15,Geral!$H$15)))</f>
        <v>0</v>
      </c>
      <c r="L217" s="89"/>
      <c r="M217" s="91" t="str">
        <f ca="1">IF(L217="","",IF(VLOOKUP($H217,Geral!$B$58:$D$67,3,FALSE)="&lt;=",IF(YEAR(NOW())-YEAR(VLOOKUP(L217,Atletas!$B$2:$D$98,3,FALSE))&gt;VLOOKUP($H217,Geral!$B$58:$C$67,2,FALSE),"ý","þ"),IF(VLOOKUP($H217,Geral!$B$58:$D$67,3,FALSE)="&gt;=",IF(YEAR(NOW())-YEAR(VLOOKUP(L217,Atletas!$B$2:$D$98,3,FALSE))&lt;VLOOKUP($H217,Geral!$B$58:$C$67,2,FALSE),"ý","þ"))))</f>
        <v/>
      </c>
      <c r="N217" s="103" t="str">
        <f>IF($L217="","",IF(IFERROR(VLOOKUP($L217,Atletas!$B$2:$F$98,2,FALSE),"") ="","Cadastro não encontrado. Digite os dados.",VLOOKUP($L217,Atletas!$B$2:$F$98,2,FALSE)))</f>
        <v/>
      </c>
      <c r="O217" s="104" t="str">
        <f>G215</f>
        <v/>
      </c>
      <c r="P217" s="105">
        <f>D216</f>
        <v>0</v>
      </c>
      <c r="Q217" s="106">
        <f t="shared" si="0"/>
        <v>0</v>
      </c>
      <c r="R217" s="105">
        <f t="shared" si="287"/>
        <v>0</v>
      </c>
      <c r="S217" s="107" t="str">
        <f t="shared" ref="S217:T217" si="289">E215</f>
        <v/>
      </c>
      <c r="T217" s="106" t="str">
        <f t="shared" si="289"/>
        <v/>
      </c>
      <c r="U217" s="112">
        <f ca="1">A215</f>
        <v>0</v>
      </c>
      <c r="V217" s="108" t="str">
        <f>C215</f>
        <v/>
      </c>
      <c r="W217" s="10"/>
      <c r="X217" s="5"/>
      <c r="Y217" s="5"/>
      <c r="Z217" s="5"/>
    </row>
    <row r="218" spans="1:26" ht="19.5" customHeight="1">
      <c r="A218" s="204">
        <f ca="1">SUM(K218:K220)</f>
        <v>0</v>
      </c>
      <c r="B218" s="192">
        <v>73</v>
      </c>
      <c r="C218" s="195" t="str">
        <f>IF($D219="","",IF(IFERROR(VLOOKUP($D219,Atletas!$B$2:$F$98,5,FALSE),"") ="","CLUBE",VLOOKUP($D219,Atletas!$B$2:$F$98,5,FALSE)))</f>
        <v/>
      </c>
      <c r="D218" s="79"/>
      <c r="E218" s="198" t="str">
        <f>IF($D219="","",IF(IFERROR(VLOOKUP($D219,Atletas!$B$2:$F$98,3,FALSE),"") ="","DD/MM/AAAA",VLOOKUP($D219,Atletas!$B$2:$F$98,3,FALSE)))</f>
        <v/>
      </c>
      <c r="F218" s="201" t="str">
        <f>IF($D219="","",IF(IFERROR(VLOOKUP($D219,Atletas!$B$2:$F$98,4,FALSE),"") ="","Gênero",VLOOKUP($D219,Atletas!$B$2:$F$98,4,FALSE)))</f>
        <v/>
      </c>
      <c r="G218" s="202" t="str">
        <f>IF($D219="","",IF(IFERROR(VLOOKUP($D219,Atletas!$B$2:$F$98,2,FALSE),"") ="","Cadastro não encontrado. Digite os dados.",VLOOKUP($D219,Atletas!$B$2:$F$98,2,FALSE)))</f>
        <v/>
      </c>
      <c r="H218" s="80"/>
      <c r="I218" s="81" t="str">
        <f ca="1">IF(H218="","",IF(VLOOKUP(H218,Geral!$B$13:$D$34,3,FALSE)="&lt;=",IF(YEAR(NOW())-YEAR(E218)&gt;VLOOKUP(H218,Geral!$B$13:$C$34,2,FALSE),"ý","þ"),IF(VLOOKUP(H218,Geral!$B$13:$D$34,3,FALSE)="&gt;=",IF(YEAR(NOW())-YEAR(E218)&lt;VLOOKUP(H218,Geral!$B$13:$C$34,2,FALSE),"ý","þ"))))</f>
        <v/>
      </c>
      <c r="J218" s="203" t="s">
        <v>92</v>
      </c>
      <c r="K218" s="82">
        <f ca="1">SUM(IF(J218="Sim",IF(H218="",0,IF(OR(H218 = Geral!$A$43,H218 = Geral!$A$44),Geral!$H$13,IF(YEAR(NOW())-YEAR(E218) &lt; 19,Geral!$I$17,Geral!$H$17))),0),IF(H218="",0,IF(OR(H218 = Geral!$A$43,H218 = Geral!$A$44),Geral!$H$13,IF(YEAR(NOW())-YEAR(E218) &lt; 18,Geral!$I$13,Geral!$H$13))))</f>
        <v>0</v>
      </c>
      <c r="L218" s="207"/>
      <c r="M218" s="208"/>
      <c r="N218" s="209"/>
      <c r="O218" s="83" t="str">
        <f>G218</f>
        <v/>
      </c>
      <c r="P218" s="84">
        <f>D219</f>
        <v>0</v>
      </c>
      <c r="Q218" s="85">
        <f t="shared" si="0"/>
        <v>0</v>
      </c>
      <c r="R218" s="85"/>
      <c r="S218" s="86" t="str">
        <f t="shared" ref="S218:T218" si="290">E218</f>
        <v/>
      </c>
      <c r="T218" s="85" t="str">
        <f t="shared" si="290"/>
        <v/>
      </c>
      <c r="U218" s="87">
        <f ca="1">A218</f>
        <v>0</v>
      </c>
      <c r="V218" s="88" t="str">
        <f>C218</f>
        <v/>
      </c>
      <c r="W218" s="10"/>
      <c r="X218" s="5"/>
      <c r="Y218" s="5"/>
      <c r="Z218" s="5"/>
    </row>
    <row r="219" spans="1:26" ht="19.5" customHeight="1">
      <c r="A219" s="205"/>
      <c r="B219" s="193"/>
      <c r="C219" s="196"/>
      <c r="D219" s="89"/>
      <c r="E219" s="199"/>
      <c r="F219" s="193"/>
      <c r="G219" s="193"/>
      <c r="H219" s="90"/>
      <c r="I219" s="91" t="str">
        <f ca="1">IF(H219="","",IF(VLOOKUP(H219,Geral!$B$35:$D$56,3,FALSE)="&lt;=",IF(YEAR(NOW())-YEAR(E218)&gt;VLOOKUP(H219,Geral!$B$35:$C$56,2,FALSE),"ý","þ"),IF(VLOOKUP(H219,Geral!$B$35:$D$56,3,FALSE)="&gt;=",IF(YEAR(NOW())-YEAR(E218)&lt;VLOOKUP(H219,Geral!$B$35:$C$56,2,FALSE),"ý","þ"))))</f>
        <v/>
      </c>
      <c r="J219" s="193"/>
      <c r="K219" s="92">
        <f ca="1">IF(H219="",0,IF(OR(H219 = Geral!$A$43,H219 = Geral!$A$44),Geral!$H$15,IF(YEAR(NOW())-YEAR(E218) &lt; 19,Geral!$I$15,Geral!$H$15)))</f>
        <v>0</v>
      </c>
      <c r="L219" s="89"/>
      <c r="M219" s="91" t="str">
        <f ca="1">IF(L219="","",IF(VLOOKUP($H219,Geral!$B$36:$D$56,3,FALSE)="&lt;=",IF(YEAR(NOW())-YEAR(VLOOKUP(L219,Atletas!$B$2:$D$98,3,FALSE))&gt;VLOOKUP($H219,Geral!$B$36:$C$56,2,FALSE),"ý","þ"),IF(VLOOKUP($H219,Geral!$B$36:$D$56,3,FALSE)="&gt;=",IF(YEAR(NOW())-YEAR(VLOOKUP(L219,Atletas!$B$2:$D$98,3,FALSE))&lt;VLOOKUP($H219,Geral!$B$36:$C$56,2,FALSE),"ý","þ"))))</f>
        <v/>
      </c>
      <c r="N219" s="93" t="str">
        <f>IF($L219="","",IF(IFERROR(VLOOKUP($L219,Atletas!$B$2:$F$98,2,FALSE),"") ="","Cadastro não encontrado. Digite os dados.",VLOOKUP($L219,Atletas!$B$2:$F$98,2,FALSE)))</f>
        <v/>
      </c>
      <c r="O219" s="94" t="str">
        <f>G218</f>
        <v/>
      </c>
      <c r="P219" s="95">
        <f>D219</f>
        <v>0</v>
      </c>
      <c r="Q219" s="96">
        <f t="shared" si="0"/>
        <v>0</v>
      </c>
      <c r="R219" s="95">
        <f t="shared" ref="R219:R220" si="291">L219</f>
        <v>0</v>
      </c>
      <c r="S219" s="97" t="str">
        <f t="shared" ref="S219:T219" si="292">E218</f>
        <v/>
      </c>
      <c r="T219" s="96" t="str">
        <f t="shared" si="292"/>
        <v/>
      </c>
      <c r="U219" s="110">
        <f ca="1">A218</f>
        <v>0</v>
      </c>
      <c r="V219" s="98" t="str">
        <f>C218</f>
        <v/>
      </c>
      <c r="W219" s="10"/>
      <c r="X219" s="5"/>
      <c r="Y219" s="5"/>
      <c r="Z219" s="5"/>
    </row>
    <row r="220" spans="1:26" ht="19.5" customHeight="1">
      <c r="A220" s="206"/>
      <c r="B220" s="194"/>
      <c r="C220" s="197"/>
      <c r="D220" s="99"/>
      <c r="E220" s="200"/>
      <c r="F220" s="194"/>
      <c r="G220" s="194"/>
      <c r="H220" s="100"/>
      <c r="I220" s="101" t="str">
        <f ca="1">IF(H220="","",IF(VLOOKUP(H220,Geral!$B$57:$D$67,3,FALSE)="&lt;=",IF(YEAR(NOW())-YEAR(E218)&gt;VLOOKUP(H220,Geral!$B$57:$C$67,2,FALSE),"ý","þ"),IF(VLOOKUP(H220,Geral!$B$57:$D$67,3,FALSE)="&gt;=",IF(YEAR(NOW())-YEAR(E218)&lt;VLOOKUP(H220,Geral!$B$57:$C$67,2,FALSE),"ý","þ"))))</f>
        <v/>
      </c>
      <c r="J220" s="194"/>
      <c r="K220" s="102">
        <f ca="1">IF(H220="",0,IF(OR(H220 = Geral!$A$43,H220 = Geral!$A$44),Geral!$H$15,IF(YEAR(NOW())-YEAR(E218) &lt; 19,Geral!$I$15,Geral!$H$15)))</f>
        <v>0</v>
      </c>
      <c r="L220" s="89"/>
      <c r="M220" s="91" t="str">
        <f ca="1">IF(L220="","",IF(VLOOKUP($H220,Geral!$B$58:$D$67,3,FALSE)="&lt;=",IF(YEAR(NOW())-YEAR(VLOOKUP(L220,Atletas!$B$2:$D$98,3,FALSE))&gt;VLOOKUP($H220,Geral!$B$58:$C$67,2,FALSE),"ý","þ"),IF(VLOOKUP($H220,Geral!$B$58:$D$67,3,FALSE)="&gt;=",IF(YEAR(NOW())-YEAR(VLOOKUP(L220,Atletas!$B$2:$D$98,3,FALSE))&lt;VLOOKUP($H220,Geral!$B$58:$C$67,2,FALSE),"ý","þ"))))</f>
        <v/>
      </c>
      <c r="N220" s="103" t="str">
        <f>IF($L220="","",IF(IFERROR(VLOOKUP($L220,Atletas!$B$2:$F$98,2,FALSE),"") ="","Cadastro não encontrado. Digite os dados.",VLOOKUP($L220,Atletas!$B$2:$F$98,2,FALSE)))</f>
        <v/>
      </c>
      <c r="O220" s="104" t="str">
        <f>G218</f>
        <v/>
      </c>
      <c r="P220" s="105">
        <f>D219</f>
        <v>0</v>
      </c>
      <c r="Q220" s="106">
        <f t="shared" si="0"/>
        <v>0</v>
      </c>
      <c r="R220" s="105">
        <f t="shared" si="291"/>
        <v>0</v>
      </c>
      <c r="S220" s="107" t="str">
        <f t="shared" ref="S220:T220" si="293">E218</f>
        <v/>
      </c>
      <c r="T220" s="106" t="str">
        <f t="shared" si="293"/>
        <v/>
      </c>
      <c r="U220" s="112">
        <f ca="1">A218</f>
        <v>0</v>
      </c>
      <c r="V220" s="108" t="str">
        <f>C218</f>
        <v/>
      </c>
      <c r="W220" s="10"/>
      <c r="X220" s="5"/>
      <c r="Y220" s="5"/>
      <c r="Z220" s="5"/>
    </row>
    <row r="221" spans="1:26" ht="19.5" customHeight="1">
      <c r="A221" s="204">
        <f ca="1">SUM(K221:K223)</f>
        <v>0</v>
      </c>
      <c r="B221" s="192">
        <v>74</v>
      </c>
      <c r="C221" s="195" t="str">
        <f>IF($D222="","",IF(IFERROR(VLOOKUP($D222,Atletas!$B$2:$F$98,5,FALSE),"") ="","CLUBE",VLOOKUP($D222,Atletas!$B$2:$F$98,5,FALSE)))</f>
        <v/>
      </c>
      <c r="D221" s="79"/>
      <c r="E221" s="198" t="str">
        <f>IF($D222="","",IF(IFERROR(VLOOKUP($D222,Atletas!$B$2:$F$98,3,FALSE),"") ="","DD/MM/AAAA",VLOOKUP($D222,Atletas!$B$2:$F$98,3,FALSE)))</f>
        <v/>
      </c>
      <c r="F221" s="201" t="str">
        <f>IF($D222="","",IF(IFERROR(VLOOKUP($D222,Atletas!$B$2:$F$98,4,FALSE),"") ="","Gênero",VLOOKUP($D222,Atletas!$B$2:$F$98,4,FALSE)))</f>
        <v/>
      </c>
      <c r="G221" s="202" t="str">
        <f>IF($D222="","",IF(IFERROR(VLOOKUP($D222,Atletas!$B$2:$F$98,2,FALSE),"") ="","Cadastro não encontrado. Digite os dados.",VLOOKUP($D222,Atletas!$B$2:$F$98,2,FALSE)))</f>
        <v/>
      </c>
      <c r="H221" s="80"/>
      <c r="I221" s="81" t="str">
        <f ca="1">IF(H221="","",IF(VLOOKUP(H221,Geral!$B$13:$D$34,3,FALSE)="&lt;=",IF(YEAR(NOW())-YEAR(E221)&gt;VLOOKUP(H221,Geral!$B$13:$C$34,2,FALSE),"ý","þ"),IF(VLOOKUP(H221,Geral!$B$13:$D$34,3,FALSE)="&gt;=",IF(YEAR(NOW())-YEAR(E221)&lt;VLOOKUP(H221,Geral!$B$13:$C$34,2,FALSE),"ý","þ"))))</f>
        <v/>
      </c>
      <c r="J221" s="203" t="s">
        <v>92</v>
      </c>
      <c r="K221" s="82">
        <f ca="1">SUM(IF(J221="Sim",IF(H221="",0,IF(OR(H221 = Geral!$A$43,H221 = Geral!$A$44),Geral!$H$13,IF(YEAR(NOW())-YEAR(E221) &lt; 19,Geral!$I$17,Geral!$H$17))),0),IF(H221="",0,IF(OR(H221 = Geral!$A$43,H221 = Geral!$A$44),Geral!$H$13,IF(YEAR(NOW())-YEAR(E221) &lt; 18,Geral!$I$13,Geral!$H$13))))</f>
        <v>0</v>
      </c>
      <c r="L221" s="207"/>
      <c r="M221" s="208"/>
      <c r="N221" s="209"/>
      <c r="O221" s="83" t="str">
        <f>G221</f>
        <v/>
      </c>
      <c r="P221" s="84">
        <f>D222</f>
        <v>0</v>
      </c>
      <c r="Q221" s="85">
        <f t="shared" si="0"/>
        <v>0</v>
      </c>
      <c r="R221" s="85"/>
      <c r="S221" s="86" t="str">
        <f t="shared" ref="S221:T221" si="294">E221</f>
        <v/>
      </c>
      <c r="T221" s="85" t="str">
        <f t="shared" si="294"/>
        <v/>
      </c>
      <c r="U221" s="87">
        <f ca="1">A221</f>
        <v>0</v>
      </c>
      <c r="V221" s="88" t="str">
        <f>C221</f>
        <v/>
      </c>
      <c r="W221" s="10"/>
      <c r="X221" s="5"/>
      <c r="Y221" s="5"/>
      <c r="Z221" s="5"/>
    </row>
    <row r="222" spans="1:26" ht="19.5" customHeight="1">
      <c r="A222" s="205"/>
      <c r="B222" s="193"/>
      <c r="C222" s="196"/>
      <c r="D222" s="89"/>
      <c r="E222" s="199"/>
      <c r="F222" s="193"/>
      <c r="G222" s="193"/>
      <c r="H222" s="90"/>
      <c r="I222" s="91" t="str">
        <f ca="1">IF(H222="","",IF(VLOOKUP(H222,Geral!$B$35:$D$56,3,FALSE)="&lt;=",IF(YEAR(NOW())-YEAR(E221)&gt;VLOOKUP(H222,Geral!$B$35:$C$56,2,FALSE),"ý","þ"),IF(VLOOKUP(H222,Geral!$B$35:$D$56,3,FALSE)="&gt;=",IF(YEAR(NOW())-YEAR(E221)&lt;VLOOKUP(H222,Geral!$B$35:$C$56,2,FALSE),"ý","þ"))))</f>
        <v/>
      </c>
      <c r="J222" s="193"/>
      <c r="K222" s="92">
        <f ca="1">IF(H222="",0,IF(OR(H222 = Geral!$A$43,H222 = Geral!$A$44),Geral!$H$15,IF(YEAR(NOW())-YEAR(E221) &lt; 19,Geral!$I$15,Geral!$H$15)))</f>
        <v>0</v>
      </c>
      <c r="L222" s="89"/>
      <c r="M222" s="91" t="str">
        <f ca="1">IF(L222="","",IF(VLOOKUP($H222,Geral!$B$36:$D$56,3,FALSE)="&lt;=",IF(YEAR(NOW())-YEAR(VLOOKUP(L222,Atletas!$B$2:$D$98,3,FALSE))&gt;VLOOKUP($H222,Geral!$B$36:$C$56,2,FALSE),"ý","þ"),IF(VLOOKUP($H222,Geral!$B$36:$D$56,3,FALSE)="&gt;=",IF(YEAR(NOW())-YEAR(VLOOKUP(L222,Atletas!$B$2:$D$98,3,FALSE))&lt;VLOOKUP($H222,Geral!$B$36:$C$56,2,FALSE),"ý","þ"))))</f>
        <v/>
      </c>
      <c r="N222" s="93" t="str">
        <f>IF($L222="","",IF(IFERROR(VLOOKUP($L222,Atletas!$B$2:$F$98,2,FALSE),"") ="","Cadastro não encontrado. Digite os dados.",VLOOKUP($L222,Atletas!$B$2:$F$98,2,FALSE)))</f>
        <v/>
      </c>
      <c r="O222" s="94" t="str">
        <f>G221</f>
        <v/>
      </c>
      <c r="P222" s="95">
        <f>D222</f>
        <v>0</v>
      </c>
      <c r="Q222" s="96">
        <f t="shared" si="0"/>
        <v>0</v>
      </c>
      <c r="R222" s="95">
        <f t="shared" ref="R222:R223" si="295">L222</f>
        <v>0</v>
      </c>
      <c r="S222" s="97" t="str">
        <f t="shared" ref="S222:T222" si="296">E221</f>
        <v/>
      </c>
      <c r="T222" s="96" t="str">
        <f t="shared" si="296"/>
        <v/>
      </c>
      <c r="U222" s="110">
        <f ca="1">A221</f>
        <v>0</v>
      </c>
      <c r="V222" s="98" t="str">
        <f>C221</f>
        <v/>
      </c>
      <c r="W222" s="10"/>
      <c r="X222" s="5"/>
      <c r="Y222" s="5"/>
      <c r="Z222" s="5"/>
    </row>
    <row r="223" spans="1:26" ht="19.5" customHeight="1">
      <c r="A223" s="206"/>
      <c r="B223" s="194"/>
      <c r="C223" s="197"/>
      <c r="D223" s="99"/>
      <c r="E223" s="200"/>
      <c r="F223" s="194"/>
      <c r="G223" s="194"/>
      <c r="H223" s="100"/>
      <c r="I223" s="101" t="str">
        <f ca="1">IF(H223="","",IF(VLOOKUP(H223,Geral!$B$57:$D$67,3,FALSE)="&lt;=",IF(YEAR(NOW())-YEAR(E221)&gt;VLOOKUP(H223,Geral!$B$57:$C$67,2,FALSE),"ý","þ"),IF(VLOOKUP(H223,Geral!$B$57:$D$67,3,FALSE)="&gt;=",IF(YEAR(NOW())-YEAR(E221)&lt;VLOOKUP(H223,Geral!$B$57:$C$67,2,FALSE),"ý","þ"))))</f>
        <v/>
      </c>
      <c r="J223" s="194"/>
      <c r="K223" s="102">
        <f ca="1">IF(H223="",0,IF(OR(H223 = Geral!$A$43,H223 = Geral!$A$44),Geral!$H$15,IF(YEAR(NOW())-YEAR(E221) &lt; 19,Geral!$I$15,Geral!$H$15)))</f>
        <v>0</v>
      </c>
      <c r="L223" s="89"/>
      <c r="M223" s="91" t="str">
        <f ca="1">IF(L223="","",IF(VLOOKUP($H223,Geral!$B$58:$D$67,3,FALSE)="&lt;=",IF(YEAR(NOW())-YEAR(VLOOKUP(L223,Atletas!$B$2:$D$98,3,FALSE))&gt;VLOOKUP($H223,Geral!$B$58:$C$67,2,FALSE),"ý","þ"),IF(VLOOKUP($H223,Geral!$B$58:$D$67,3,FALSE)="&gt;=",IF(YEAR(NOW())-YEAR(VLOOKUP(L223,Atletas!$B$2:$D$98,3,FALSE))&lt;VLOOKUP($H223,Geral!$B$58:$C$67,2,FALSE),"ý","þ"))))</f>
        <v/>
      </c>
      <c r="N223" s="103" t="str">
        <f>IF($L223="","",IF(IFERROR(VLOOKUP($L223,Atletas!$B$2:$F$98,2,FALSE),"") ="","Cadastro não encontrado. Digite os dados.",VLOOKUP($L223,Atletas!$B$2:$F$98,2,FALSE)))</f>
        <v/>
      </c>
      <c r="O223" s="104" t="str">
        <f>G221</f>
        <v/>
      </c>
      <c r="P223" s="105">
        <f>D222</f>
        <v>0</v>
      </c>
      <c r="Q223" s="106">
        <f t="shared" si="0"/>
        <v>0</v>
      </c>
      <c r="R223" s="105">
        <f t="shared" si="295"/>
        <v>0</v>
      </c>
      <c r="S223" s="107" t="str">
        <f t="shared" ref="S223:T223" si="297">E221</f>
        <v/>
      </c>
      <c r="T223" s="106" t="str">
        <f t="shared" si="297"/>
        <v/>
      </c>
      <c r="U223" s="112">
        <f ca="1">A221</f>
        <v>0</v>
      </c>
      <c r="V223" s="108" t="str">
        <f>C221</f>
        <v/>
      </c>
      <c r="W223" s="10"/>
      <c r="X223" s="5"/>
      <c r="Y223" s="5"/>
      <c r="Z223" s="5"/>
    </row>
    <row r="224" spans="1:26" ht="19.5" customHeight="1">
      <c r="A224" s="204">
        <f ca="1">SUM(K224:K226)</f>
        <v>0</v>
      </c>
      <c r="B224" s="192">
        <v>75</v>
      </c>
      <c r="C224" s="195" t="str">
        <f>IF($D225="","",IF(IFERROR(VLOOKUP($D225,Atletas!$B$2:$F$98,5,FALSE),"") ="","CLUBE",VLOOKUP($D225,Atletas!$B$2:$F$98,5,FALSE)))</f>
        <v/>
      </c>
      <c r="D224" s="79"/>
      <c r="E224" s="198" t="str">
        <f>IF($D225="","",IF(IFERROR(VLOOKUP($D225,Atletas!$B$2:$F$98,3,FALSE),"") ="","DD/MM/AAAA",VLOOKUP($D225,Atletas!$B$2:$F$98,3,FALSE)))</f>
        <v/>
      </c>
      <c r="F224" s="201" t="str">
        <f>IF($D225="","",IF(IFERROR(VLOOKUP($D225,Atletas!$B$2:$F$98,4,FALSE),"") ="","Gênero",VLOOKUP($D225,Atletas!$B$2:$F$98,4,FALSE)))</f>
        <v/>
      </c>
      <c r="G224" s="202" t="str">
        <f>IF($D225="","",IF(IFERROR(VLOOKUP($D225,Atletas!$B$2:$F$98,2,FALSE),"") ="","Cadastro não encontrado. Digite os dados.",VLOOKUP($D225,Atletas!$B$2:$F$98,2,FALSE)))</f>
        <v/>
      </c>
      <c r="H224" s="80"/>
      <c r="I224" s="81" t="str">
        <f ca="1">IF(H224="","",IF(VLOOKUP(H224,Geral!$B$13:$D$34,3,FALSE)="&lt;=",IF(YEAR(NOW())-YEAR(E224)&gt;VLOOKUP(H224,Geral!$B$13:$C$34,2,FALSE),"ý","þ"),IF(VLOOKUP(H224,Geral!$B$13:$D$34,3,FALSE)="&gt;=",IF(YEAR(NOW())-YEAR(E224)&lt;VLOOKUP(H224,Geral!$B$13:$C$34,2,FALSE),"ý","þ"))))</f>
        <v/>
      </c>
      <c r="J224" s="203" t="s">
        <v>92</v>
      </c>
      <c r="K224" s="82">
        <f ca="1">SUM(IF(J224="Sim",IF(H224="",0,IF(OR(H224 = Geral!$A$43,H224 = Geral!$A$44),Geral!$H$13,IF(YEAR(NOW())-YEAR(E224) &lt; 19,Geral!$I$17,Geral!$H$17))),0),IF(H224="",0,IF(OR(H224 = Geral!$A$43,H224 = Geral!$A$44),Geral!$H$13,IF(YEAR(NOW())-YEAR(E224) &lt; 18,Geral!$I$13,Geral!$H$13))))</f>
        <v>0</v>
      </c>
      <c r="L224" s="207"/>
      <c r="M224" s="208"/>
      <c r="N224" s="209"/>
      <c r="O224" s="83" t="str">
        <f>G224</f>
        <v/>
      </c>
      <c r="P224" s="84">
        <f>D225</f>
        <v>0</v>
      </c>
      <c r="Q224" s="85">
        <f t="shared" si="0"/>
        <v>0</v>
      </c>
      <c r="R224" s="85"/>
      <c r="S224" s="86" t="str">
        <f t="shared" ref="S224:T224" si="298">E224</f>
        <v/>
      </c>
      <c r="T224" s="85" t="str">
        <f t="shared" si="298"/>
        <v/>
      </c>
      <c r="U224" s="87">
        <f ca="1">A224</f>
        <v>0</v>
      </c>
      <c r="V224" s="88" t="str">
        <f>C224</f>
        <v/>
      </c>
      <c r="W224" s="10"/>
      <c r="X224" s="5"/>
      <c r="Y224" s="5"/>
      <c r="Z224" s="5"/>
    </row>
    <row r="225" spans="1:26" ht="19.5" customHeight="1">
      <c r="A225" s="205"/>
      <c r="B225" s="193"/>
      <c r="C225" s="196"/>
      <c r="D225" s="89"/>
      <c r="E225" s="199"/>
      <c r="F225" s="193"/>
      <c r="G225" s="193"/>
      <c r="H225" s="90"/>
      <c r="I225" s="91" t="str">
        <f ca="1">IF(H225="","",IF(VLOOKUP(H225,Geral!$B$35:$D$56,3,FALSE)="&lt;=",IF(YEAR(NOW())-YEAR(E224)&gt;VLOOKUP(H225,Geral!$B$35:$C$56,2,FALSE),"ý","þ"),IF(VLOOKUP(H225,Geral!$B$35:$D$56,3,FALSE)="&gt;=",IF(YEAR(NOW())-YEAR(E224)&lt;VLOOKUP(H225,Geral!$B$35:$C$56,2,FALSE),"ý","þ"))))</f>
        <v/>
      </c>
      <c r="J225" s="193"/>
      <c r="K225" s="92">
        <f ca="1">IF(H225="",0,IF(OR(H225 = Geral!$A$43,H225 = Geral!$A$44),Geral!$H$15,IF(YEAR(NOW())-YEAR(E224) &lt; 19,Geral!$I$15,Geral!$H$15)))</f>
        <v>0</v>
      </c>
      <c r="L225" s="89"/>
      <c r="M225" s="91" t="str">
        <f ca="1">IF(L225="","",IF(VLOOKUP($H225,Geral!$B$36:$D$56,3,FALSE)="&lt;=",IF(YEAR(NOW())-YEAR(VLOOKUP(L225,Atletas!$B$2:$D$98,3,FALSE))&gt;VLOOKUP($H225,Geral!$B$36:$C$56,2,FALSE),"ý","þ"),IF(VLOOKUP($H225,Geral!$B$36:$D$56,3,FALSE)="&gt;=",IF(YEAR(NOW())-YEAR(VLOOKUP(L225,Atletas!$B$2:$D$98,3,FALSE))&lt;VLOOKUP($H225,Geral!$B$36:$C$56,2,FALSE),"ý","þ"))))</f>
        <v/>
      </c>
      <c r="N225" s="93" t="str">
        <f>IF($L225="","",IF(IFERROR(VLOOKUP($L225,Atletas!$B$2:$F$98,2,FALSE),"") ="","Cadastro não encontrado. Digite os dados.",VLOOKUP($L225,Atletas!$B$2:$F$98,2,FALSE)))</f>
        <v/>
      </c>
      <c r="O225" s="94" t="str">
        <f>G224</f>
        <v/>
      </c>
      <c r="P225" s="95">
        <f>D225</f>
        <v>0</v>
      </c>
      <c r="Q225" s="96">
        <f t="shared" si="0"/>
        <v>0</v>
      </c>
      <c r="R225" s="95">
        <f t="shared" ref="R225:R226" si="299">L225</f>
        <v>0</v>
      </c>
      <c r="S225" s="97" t="str">
        <f t="shared" ref="S225:T225" si="300">E224</f>
        <v/>
      </c>
      <c r="T225" s="96" t="str">
        <f t="shared" si="300"/>
        <v/>
      </c>
      <c r="U225" s="110">
        <f ca="1">A224</f>
        <v>0</v>
      </c>
      <c r="V225" s="98" t="str">
        <f>C224</f>
        <v/>
      </c>
      <c r="W225" s="10"/>
      <c r="X225" s="5"/>
      <c r="Y225" s="5"/>
      <c r="Z225" s="5"/>
    </row>
    <row r="226" spans="1:26" ht="19.5" customHeight="1">
      <c r="A226" s="206"/>
      <c r="B226" s="194"/>
      <c r="C226" s="197"/>
      <c r="D226" s="99"/>
      <c r="E226" s="200"/>
      <c r="F226" s="194"/>
      <c r="G226" s="194"/>
      <c r="H226" s="100"/>
      <c r="I226" s="101" t="str">
        <f ca="1">IF(H226="","",IF(VLOOKUP(H226,Geral!$B$57:$D$67,3,FALSE)="&lt;=",IF(YEAR(NOW())-YEAR(E224)&gt;VLOOKUP(H226,Geral!$B$57:$C$67,2,FALSE),"ý","þ"),IF(VLOOKUP(H226,Geral!$B$57:$D$67,3,FALSE)="&gt;=",IF(YEAR(NOW())-YEAR(E224)&lt;VLOOKUP(H226,Geral!$B$57:$C$67,2,FALSE),"ý","þ"))))</f>
        <v/>
      </c>
      <c r="J226" s="194"/>
      <c r="K226" s="102">
        <f ca="1">IF(H226="",0,IF(OR(H226 = Geral!$A$43,H226 = Geral!$A$44),Geral!$H$15,IF(YEAR(NOW())-YEAR(E224) &lt; 19,Geral!$I$15,Geral!$H$15)))</f>
        <v>0</v>
      </c>
      <c r="L226" s="89"/>
      <c r="M226" s="91" t="str">
        <f ca="1">IF(L226="","",IF(VLOOKUP($H226,Geral!$B$58:$D$67,3,FALSE)="&lt;=",IF(YEAR(NOW())-YEAR(VLOOKUP(L226,Atletas!$B$2:$D$98,3,FALSE))&gt;VLOOKUP($H226,Geral!$B$58:$C$67,2,FALSE),"ý","þ"),IF(VLOOKUP($H226,Geral!$B$58:$D$67,3,FALSE)="&gt;=",IF(YEAR(NOW())-YEAR(VLOOKUP(L226,Atletas!$B$2:$D$98,3,FALSE))&lt;VLOOKUP($H226,Geral!$B$58:$C$67,2,FALSE),"ý","þ"))))</f>
        <v/>
      </c>
      <c r="N226" s="103" t="str">
        <f>IF($L226="","",IF(IFERROR(VLOOKUP($L226,Atletas!$B$2:$F$98,2,FALSE),"") ="","Cadastro não encontrado. Digite os dados.",VLOOKUP($L226,Atletas!$B$2:$F$98,2,FALSE)))</f>
        <v/>
      </c>
      <c r="O226" s="104" t="str">
        <f>G224</f>
        <v/>
      </c>
      <c r="P226" s="105">
        <f>D225</f>
        <v>0</v>
      </c>
      <c r="Q226" s="106">
        <f t="shared" si="0"/>
        <v>0</v>
      </c>
      <c r="R226" s="105">
        <f t="shared" si="299"/>
        <v>0</v>
      </c>
      <c r="S226" s="107" t="str">
        <f t="shared" ref="S226:T226" si="301">E224</f>
        <v/>
      </c>
      <c r="T226" s="106" t="str">
        <f t="shared" si="301"/>
        <v/>
      </c>
      <c r="U226" s="112">
        <f ca="1">A224</f>
        <v>0</v>
      </c>
      <c r="V226" s="108" t="str">
        <f>C224</f>
        <v/>
      </c>
      <c r="W226" s="10"/>
      <c r="X226" s="5"/>
      <c r="Y226" s="5"/>
      <c r="Z226" s="5"/>
    </row>
    <row r="227" spans="1:26" ht="19.5" customHeight="1">
      <c r="A227" s="204">
        <f ca="1">SUM(K227:K229)</f>
        <v>0</v>
      </c>
      <c r="B227" s="192">
        <v>76</v>
      </c>
      <c r="C227" s="195" t="str">
        <f>IF($D228="","",IF(IFERROR(VLOOKUP($D228,Atletas!$B$2:$F$98,5,FALSE),"") ="","CLUBE",VLOOKUP($D228,Atletas!$B$2:$F$98,5,FALSE)))</f>
        <v/>
      </c>
      <c r="D227" s="79"/>
      <c r="E227" s="198" t="str">
        <f>IF($D228="","",IF(IFERROR(VLOOKUP($D228,Atletas!$B$2:$F$98,3,FALSE),"") ="","DD/MM/AAAA",VLOOKUP($D228,Atletas!$B$2:$F$98,3,FALSE)))</f>
        <v/>
      </c>
      <c r="F227" s="201" t="str">
        <f>IF($D228="","",IF(IFERROR(VLOOKUP($D228,Atletas!$B$2:$F$98,4,FALSE),"") ="","Gênero",VLOOKUP($D228,Atletas!$B$2:$F$98,4,FALSE)))</f>
        <v/>
      </c>
      <c r="G227" s="202" t="str">
        <f>IF($D228="","",IF(IFERROR(VLOOKUP($D228,Atletas!$B$2:$F$98,2,FALSE),"") ="","Cadastro não encontrado. Digite os dados.",VLOOKUP($D228,Atletas!$B$2:$F$98,2,FALSE)))</f>
        <v/>
      </c>
      <c r="H227" s="80"/>
      <c r="I227" s="81" t="str">
        <f ca="1">IF(H227="","",IF(VLOOKUP(H227,Geral!$B$13:$D$34,3,FALSE)="&lt;=",IF(YEAR(NOW())-YEAR(E227)&gt;VLOOKUP(H227,Geral!$B$13:$C$34,2,FALSE),"ý","þ"),IF(VLOOKUP(H227,Geral!$B$13:$D$34,3,FALSE)="&gt;=",IF(YEAR(NOW())-YEAR(E227)&lt;VLOOKUP(H227,Geral!$B$13:$C$34,2,FALSE),"ý","þ"))))</f>
        <v/>
      </c>
      <c r="J227" s="203" t="s">
        <v>92</v>
      </c>
      <c r="K227" s="82">
        <f ca="1">SUM(IF(J227="Sim",IF(H227="",0,IF(OR(H227 = Geral!$A$43,H227 = Geral!$A$44),Geral!$H$13,IF(YEAR(NOW())-YEAR(E227) &lt; 19,Geral!$I$17,Geral!$H$17))),0),IF(H227="",0,IF(OR(H227 = Geral!$A$43,H227 = Geral!$A$44),Geral!$H$13,IF(YEAR(NOW())-YEAR(E227) &lt; 18,Geral!$I$13,Geral!$H$13))))</f>
        <v>0</v>
      </c>
      <c r="L227" s="207"/>
      <c r="M227" s="208"/>
      <c r="N227" s="209"/>
      <c r="O227" s="83" t="str">
        <f>G227</f>
        <v/>
      </c>
      <c r="P227" s="84">
        <f>D228</f>
        <v>0</v>
      </c>
      <c r="Q227" s="85">
        <f t="shared" si="0"/>
        <v>0</v>
      </c>
      <c r="R227" s="85"/>
      <c r="S227" s="86" t="str">
        <f t="shared" ref="S227:T227" si="302">E227</f>
        <v/>
      </c>
      <c r="T227" s="85" t="str">
        <f t="shared" si="302"/>
        <v/>
      </c>
      <c r="U227" s="87">
        <f ca="1">A227</f>
        <v>0</v>
      </c>
      <c r="V227" s="88" t="str">
        <f>C227</f>
        <v/>
      </c>
      <c r="W227" s="10"/>
      <c r="X227" s="5"/>
      <c r="Y227" s="5"/>
      <c r="Z227" s="5"/>
    </row>
    <row r="228" spans="1:26" ht="19.5" customHeight="1">
      <c r="A228" s="205"/>
      <c r="B228" s="193"/>
      <c r="C228" s="196"/>
      <c r="D228" s="89"/>
      <c r="E228" s="199"/>
      <c r="F228" s="193"/>
      <c r="G228" s="193"/>
      <c r="H228" s="90"/>
      <c r="I228" s="91" t="str">
        <f ca="1">IF(H228="","",IF(VLOOKUP(H228,Geral!$B$35:$D$56,3,FALSE)="&lt;=",IF(YEAR(NOW())-YEAR(E227)&gt;VLOOKUP(H228,Geral!$B$35:$C$56,2,FALSE),"ý","þ"),IF(VLOOKUP(H228,Geral!$B$35:$D$56,3,FALSE)="&gt;=",IF(YEAR(NOW())-YEAR(E227)&lt;VLOOKUP(H228,Geral!$B$35:$C$56,2,FALSE),"ý","þ"))))</f>
        <v/>
      </c>
      <c r="J228" s="193"/>
      <c r="K228" s="92">
        <f ca="1">IF(H228="",0,IF(OR(H228 = Geral!$A$43,H228 = Geral!$A$44),Geral!$H$15,IF(YEAR(NOW())-YEAR(E227) &lt; 19,Geral!$I$15,Geral!$H$15)))</f>
        <v>0</v>
      </c>
      <c r="L228" s="89"/>
      <c r="M228" s="91" t="str">
        <f ca="1">IF(L228="","",IF(VLOOKUP($H228,Geral!$B$36:$D$56,3,FALSE)="&lt;=",IF(YEAR(NOW())-YEAR(VLOOKUP(L228,Atletas!$B$2:$D$98,3,FALSE))&gt;VLOOKUP($H228,Geral!$B$36:$C$56,2,FALSE),"ý","þ"),IF(VLOOKUP($H228,Geral!$B$36:$D$56,3,FALSE)="&gt;=",IF(YEAR(NOW())-YEAR(VLOOKUP(L228,Atletas!$B$2:$D$98,3,FALSE))&lt;VLOOKUP($H228,Geral!$B$36:$C$56,2,FALSE),"ý","þ"))))</f>
        <v/>
      </c>
      <c r="N228" s="93" t="str">
        <f>IF($L228="","",IF(IFERROR(VLOOKUP($L228,Atletas!$B$2:$F$98,2,FALSE),"") ="","Cadastro não encontrado. Digite os dados.",VLOOKUP($L228,Atletas!$B$2:$F$98,2,FALSE)))</f>
        <v/>
      </c>
      <c r="O228" s="94" t="str">
        <f>G227</f>
        <v/>
      </c>
      <c r="P228" s="95">
        <f>D228</f>
        <v>0</v>
      </c>
      <c r="Q228" s="96">
        <f t="shared" si="0"/>
        <v>0</v>
      </c>
      <c r="R228" s="95">
        <f t="shared" ref="R228:R229" si="303">L228</f>
        <v>0</v>
      </c>
      <c r="S228" s="97" t="str">
        <f t="shared" ref="S228:T228" si="304">E227</f>
        <v/>
      </c>
      <c r="T228" s="96" t="str">
        <f t="shared" si="304"/>
        <v/>
      </c>
      <c r="U228" s="110">
        <f ca="1">A227</f>
        <v>0</v>
      </c>
      <c r="V228" s="98" t="str">
        <f>C227</f>
        <v/>
      </c>
      <c r="W228" s="10"/>
      <c r="X228" s="5"/>
      <c r="Y228" s="5"/>
      <c r="Z228" s="5"/>
    </row>
    <row r="229" spans="1:26" ht="19.5" customHeight="1">
      <c r="A229" s="206"/>
      <c r="B229" s="194"/>
      <c r="C229" s="197"/>
      <c r="D229" s="99"/>
      <c r="E229" s="200"/>
      <c r="F229" s="194"/>
      <c r="G229" s="194"/>
      <c r="H229" s="100"/>
      <c r="I229" s="101" t="str">
        <f ca="1">IF(H229="","",IF(VLOOKUP(H229,Geral!$B$57:$D$67,3,FALSE)="&lt;=",IF(YEAR(NOW())-YEAR(E227)&gt;VLOOKUP(H229,Geral!$B$57:$C$67,2,FALSE),"ý","þ"),IF(VLOOKUP(H229,Geral!$B$57:$D$67,3,FALSE)="&gt;=",IF(YEAR(NOW())-YEAR(E227)&lt;VLOOKUP(H229,Geral!$B$57:$C$67,2,FALSE),"ý","þ"))))</f>
        <v/>
      </c>
      <c r="J229" s="194"/>
      <c r="K229" s="102">
        <f ca="1">IF(H229="",0,IF(OR(H229 = Geral!$A$43,H229 = Geral!$A$44),Geral!$H$15,IF(YEAR(NOW())-YEAR(E227) &lt; 19,Geral!$I$15,Geral!$H$15)))</f>
        <v>0</v>
      </c>
      <c r="L229" s="89"/>
      <c r="M229" s="91" t="str">
        <f ca="1">IF(L229="","",IF(VLOOKUP($H229,Geral!$B$58:$D$67,3,FALSE)="&lt;=",IF(YEAR(NOW())-YEAR(VLOOKUP(L229,Atletas!$B$2:$D$98,3,FALSE))&gt;VLOOKUP($H229,Geral!$B$58:$C$67,2,FALSE),"ý","þ"),IF(VLOOKUP($H229,Geral!$B$58:$D$67,3,FALSE)="&gt;=",IF(YEAR(NOW())-YEAR(VLOOKUP(L229,Atletas!$B$2:$D$98,3,FALSE))&lt;VLOOKUP($H229,Geral!$B$58:$C$67,2,FALSE),"ý","þ"))))</f>
        <v/>
      </c>
      <c r="N229" s="103" t="str">
        <f>IF($L229="","",IF(IFERROR(VLOOKUP($L229,Atletas!$B$2:$F$98,2,FALSE),"") ="","Cadastro não encontrado. Digite os dados.",VLOOKUP($L229,Atletas!$B$2:$F$98,2,FALSE)))</f>
        <v/>
      </c>
      <c r="O229" s="104" t="str">
        <f>G227</f>
        <v/>
      </c>
      <c r="P229" s="105">
        <f>D228</f>
        <v>0</v>
      </c>
      <c r="Q229" s="106">
        <f t="shared" si="0"/>
        <v>0</v>
      </c>
      <c r="R229" s="105">
        <f t="shared" si="303"/>
        <v>0</v>
      </c>
      <c r="S229" s="107" t="str">
        <f t="shared" ref="S229:T229" si="305">E227</f>
        <v/>
      </c>
      <c r="T229" s="106" t="str">
        <f t="shared" si="305"/>
        <v/>
      </c>
      <c r="U229" s="112">
        <f ca="1">A227</f>
        <v>0</v>
      </c>
      <c r="V229" s="108" t="str">
        <f>C227</f>
        <v/>
      </c>
      <c r="W229" s="10"/>
      <c r="X229" s="5"/>
      <c r="Y229" s="5"/>
      <c r="Z229" s="5"/>
    </row>
    <row r="230" spans="1:26" ht="19.5" customHeight="1">
      <c r="A230" s="204">
        <f ca="1">SUM(K230:K232)</f>
        <v>0</v>
      </c>
      <c r="B230" s="192">
        <v>77</v>
      </c>
      <c r="C230" s="195" t="str">
        <f>IF($D231="","",IF(IFERROR(VLOOKUP($D231,Atletas!$B$2:$F$98,5,FALSE),"") ="","CLUBE",VLOOKUP($D231,Atletas!$B$2:$F$98,5,FALSE)))</f>
        <v/>
      </c>
      <c r="D230" s="79"/>
      <c r="E230" s="198" t="str">
        <f>IF($D231="","",IF(IFERROR(VLOOKUP($D231,Atletas!$B$2:$F$98,3,FALSE),"") ="","DD/MM/AAAA",VLOOKUP($D231,Atletas!$B$2:$F$98,3,FALSE)))</f>
        <v/>
      </c>
      <c r="F230" s="201" t="str">
        <f>IF($D231="","",IF(IFERROR(VLOOKUP($D231,Atletas!$B$2:$F$98,4,FALSE),"") ="","Gênero",VLOOKUP($D231,Atletas!$B$2:$F$98,4,FALSE)))</f>
        <v/>
      </c>
      <c r="G230" s="202" t="str">
        <f>IF($D231="","",IF(IFERROR(VLOOKUP($D231,Atletas!$B$2:$F$98,2,FALSE),"") ="","Cadastro não encontrado. Digite os dados.",VLOOKUP($D231,Atletas!$B$2:$F$98,2,FALSE)))</f>
        <v/>
      </c>
      <c r="H230" s="80"/>
      <c r="I230" s="81" t="str">
        <f ca="1">IF(H230="","",IF(VLOOKUP(H230,Geral!$B$13:$D$34,3,FALSE)="&lt;=",IF(YEAR(NOW())-YEAR(E230)&gt;VLOOKUP(H230,Geral!$B$13:$C$34,2,FALSE),"ý","þ"),IF(VLOOKUP(H230,Geral!$B$13:$D$34,3,FALSE)="&gt;=",IF(YEAR(NOW())-YEAR(E230)&lt;VLOOKUP(H230,Geral!$B$13:$C$34,2,FALSE),"ý","þ"))))</f>
        <v/>
      </c>
      <c r="J230" s="203" t="s">
        <v>92</v>
      </c>
      <c r="K230" s="82">
        <f ca="1">SUM(IF(J230="Sim",IF(H230="",0,IF(OR(H230 = Geral!$A$43,H230 = Geral!$A$44),Geral!$H$13,IF(YEAR(NOW())-YEAR(E230) &lt; 19,Geral!$I$17,Geral!$H$17))),0),IF(H230="",0,IF(OR(H230 = Geral!$A$43,H230 = Geral!$A$44),Geral!$H$13,IF(YEAR(NOW())-YEAR(E230) &lt; 18,Geral!$I$13,Geral!$H$13))))</f>
        <v>0</v>
      </c>
      <c r="L230" s="207"/>
      <c r="M230" s="208"/>
      <c r="N230" s="209"/>
      <c r="O230" s="83" t="str">
        <f>G230</f>
        <v/>
      </c>
      <c r="P230" s="84">
        <f>D231</f>
        <v>0</v>
      </c>
      <c r="Q230" s="85">
        <f t="shared" si="0"/>
        <v>0</v>
      </c>
      <c r="R230" s="85"/>
      <c r="S230" s="86" t="str">
        <f t="shared" ref="S230:T230" si="306">E230</f>
        <v/>
      </c>
      <c r="T230" s="85" t="str">
        <f t="shared" si="306"/>
        <v/>
      </c>
      <c r="U230" s="87">
        <f ca="1">A230</f>
        <v>0</v>
      </c>
      <c r="V230" s="88" t="str">
        <f>C230</f>
        <v/>
      </c>
      <c r="W230" s="10"/>
      <c r="X230" s="5"/>
      <c r="Y230" s="5"/>
      <c r="Z230" s="5"/>
    </row>
    <row r="231" spans="1:26" ht="19.5" customHeight="1">
      <c r="A231" s="205"/>
      <c r="B231" s="193"/>
      <c r="C231" s="196"/>
      <c r="D231" s="89"/>
      <c r="E231" s="199"/>
      <c r="F231" s="193"/>
      <c r="G231" s="193"/>
      <c r="H231" s="90"/>
      <c r="I231" s="91" t="str">
        <f ca="1">IF(H231="","",IF(VLOOKUP(H231,Geral!$B$35:$D$56,3,FALSE)="&lt;=",IF(YEAR(NOW())-YEAR(E230)&gt;VLOOKUP(H231,Geral!$B$35:$C$56,2,FALSE),"ý","þ"),IF(VLOOKUP(H231,Geral!$B$35:$D$56,3,FALSE)="&gt;=",IF(YEAR(NOW())-YEAR(E230)&lt;VLOOKUP(H231,Geral!$B$35:$C$56,2,FALSE),"ý","þ"))))</f>
        <v/>
      </c>
      <c r="J231" s="193"/>
      <c r="K231" s="92">
        <f ca="1">IF(H231="",0,IF(OR(H231 = Geral!$A$43,H231 = Geral!$A$44),Geral!$H$15,IF(YEAR(NOW())-YEAR(E230) &lt; 19,Geral!$I$15,Geral!$H$15)))</f>
        <v>0</v>
      </c>
      <c r="L231" s="89"/>
      <c r="M231" s="91" t="str">
        <f ca="1">IF(L231="","",IF(VLOOKUP($H231,Geral!$B$36:$D$56,3,FALSE)="&lt;=",IF(YEAR(NOW())-YEAR(VLOOKUP(L231,Atletas!$B$2:$D$98,3,FALSE))&gt;VLOOKUP($H231,Geral!$B$36:$C$56,2,FALSE),"ý","þ"),IF(VLOOKUP($H231,Geral!$B$36:$D$56,3,FALSE)="&gt;=",IF(YEAR(NOW())-YEAR(VLOOKUP(L231,Atletas!$B$2:$D$98,3,FALSE))&lt;VLOOKUP($H231,Geral!$B$36:$C$56,2,FALSE),"ý","þ"))))</f>
        <v/>
      </c>
      <c r="N231" s="93" t="str">
        <f>IF($L231="","",IF(IFERROR(VLOOKUP($L231,Atletas!$B$2:$F$98,2,FALSE),"") ="","Cadastro não encontrado. Digite os dados.",VLOOKUP($L231,Atletas!$B$2:$F$98,2,FALSE)))</f>
        <v/>
      </c>
      <c r="O231" s="94" t="str">
        <f>G230</f>
        <v/>
      </c>
      <c r="P231" s="95">
        <f>D231</f>
        <v>0</v>
      </c>
      <c r="Q231" s="96">
        <f t="shared" si="0"/>
        <v>0</v>
      </c>
      <c r="R231" s="95">
        <f t="shared" ref="R231:R232" si="307">L231</f>
        <v>0</v>
      </c>
      <c r="S231" s="97" t="str">
        <f t="shared" ref="S231:T231" si="308">E230</f>
        <v/>
      </c>
      <c r="T231" s="96" t="str">
        <f t="shared" si="308"/>
        <v/>
      </c>
      <c r="U231" s="110">
        <f ca="1">A230</f>
        <v>0</v>
      </c>
      <c r="V231" s="98" t="str">
        <f>C230</f>
        <v/>
      </c>
      <c r="W231" s="10"/>
      <c r="X231" s="5"/>
      <c r="Y231" s="5"/>
      <c r="Z231" s="5"/>
    </row>
    <row r="232" spans="1:26" ht="19.5" customHeight="1">
      <c r="A232" s="206"/>
      <c r="B232" s="194"/>
      <c r="C232" s="197"/>
      <c r="D232" s="99"/>
      <c r="E232" s="200"/>
      <c r="F232" s="194"/>
      <c r="G232" s="194"/>
      <c r="H232" s="100"/>
      <c r="I232" s="101" t="str">
        <f ca="1">IF(H232="","",IF(VLOOKUP(H232,Geral!$B$57:$D$67,3,FALSE)="&lt;=",IF(YEAR(NOW())-YEAR(E230)&gt;VLOOKUP(H232,Geral!$B$57:$C$67,2,FALSE),"ý","þ"),IF(VLOOKUP(H232,Geral!$B$57:$D$67,3,FALSE)="&gt;=",IF(YEAR(NOW())-YEAR(E230)&lt;VLOOKUP(H232,Geral!$B$57:$C$67,2,FALSE),"ý","þ"))))</f>
        <v/>
      </c>
      <c r="J232" s="194"/>
      <c r="K232" s="102">
        <f ca="1">IF(H232="",0,IF(OR(H232 = Geral!$A$43,H232 = Geral!$A$44),Geral!$H$15,IF(YEAR(NOW())-YEAR(E230) &lt; 19,Geral!$I$15,Geral!$H$15)))</f>
        <v>0</v>
      </c>
      <c r="L232" s="89"/>
      <c r="M232" s="91" t="str">
        <f ca="1">IF(L232="","",IF(VLOOKUP($H232,Geral!$B$58:$D$67,3,FALSE)="&lt;=",IF(YEAR(NOW())-YEAR(VLOOKUP(L232,Atletas!$B$2:$D$98,3,FALSE))&gt;VLOOKUP($H232,Geral!$B$58:$C$67,2,FALSE),"ý","þ"),IF(VLOOKUP($H232,Geral!$B$58:$D$67,3,FALSE)="&gt;=",IF(YEAR(NOW())-YEAR(VLOOKUP(L232,Atletas!$B$2:$D$98,3,FALSE))&lt;VLOOKUP($H232,Geral!$B$58:$C$67,2,FALSE),"ý","þ"))))</f>
        <v/>
      </c>
      <c r="N232" s="103" t="str">
        <f>IF($L232="","",IF(IFERROR(VLOOKUP($L232,Atletas!$B$2:$F$98,2,FALSE),"") ="","Cadastro não encontrado. Digite os dados.",VLOOKUP($L232,Atletas!$B$2:$F$98,2,FALSE)))</f>
        <v/>
      </c>
      <c r="O232" s="104" t="str">
        <f>G230</f>
        <v/>
      </c>
      <c r="P232" s="105">
        <f>D231</f>
        <v>0</v>
      </c>
      <c r="Q232" s="106">
        <f t="shared" si="0"/>
        <v>0</v>
      </c>
      <c r="R232" s="105">
        <f t="shared" si="307"/>
        <v>0</v>
      </c>
      <c r="S232" s="107" t="str">
        <f t="shared" ref="S232:T232" si="309">E230</f>
        <v/>
      </c>
      <c r="T232" s="106" t="str">
        <f t="shared" si="309"/>
        <v/>
      </c>
      <c r="U232" s="112">
        <f ca="1">A230</f>
        <v>0</v>
      </c>
      <c r="V232" s="108" t="str">
        <f>C230</f>
        <v/>
      </c>
      <c r="W232" s="10"/>
      <c r="X232" s="5"/>
      <c r="Y232" s="5"/>
      <c r="Z232" s="5"/>
    </row>
    <row r="233" spans="1:26" ht="19.5" customHeight="1">
      <c r="A233" s="204">
        <f ca="1">SUM(K233:K235)</f>
        <v>0</v>
      </c>
      <c r="B233" s="192">
        <v>78</v>
      </c>
      <c r="C233" s="195" t="str">
        <f>IF($D234="","",IF(IFERROR(VLOOKUP($D234,Atletas!$B$2:$F$98,5,FALSE),"") ="","CLUBE",VLOOKUP($D234,Atletas!$B$2:$F$98,5,FALSE)))</f>
        <v/>
      </c>
      <c r="D233" s="79"/>
      <c r="E233" s="198" t="str">
        <f>IF($D234="","",IF(IFERROR(VLOOKUP($D234,Atletas!$B$2:$F$98,3,FALSE),"") ="","DD/MM/AAAA",VLOOKUP($D234,Atletas!$B$2:$F$98,3,FALSE)))</f>
        <v/>
      </c>
      <c r="F233" s="201" t="str">
        <f>IF($D234="","",IF(IFERROR(VLOOKUP($D234,Atletas!$B$2:$F$98,4,FALSE),"") ="","Gênero",VLOOKUP($D234,Atletas!$B$2:$F$98,4,FALSE)))</f>
        <v/>
      </c>
      <c r="G233" s="202" t="str">
        <f>IF($D234="","",IF(IFERROR(VLOOKUP($D234,Atletas!$B$2:$F$98,2,FALSE),"") ="","Cadastro não encontrado. Digite os dados.",VLOOKUP($D234,Atletas!$B$2:$F$98,2,FALSE)))</f>
        <v/>
      </c>
      <c r="H233" s="80"/>
      <c r="I233" s="81" t="str">
        <f ca="1">IF(H233="","",IF(VLOOKUP(H233,Geral!$B$13:$D$34,3,FALSE)="&lt;=",IF(YEAR(NOW())-YEAR(E233)&gt;VLOOKUP(H233,Geral!$B$13:$C$34,2,FALSE),"ý","þ"),IF(VLOOKUP(H233,Geral!$B$13:$D$34,3,FALSE)="&gt;=",IF(YEAR(NOW())-YEAR(E233)&lt;VLOOKUP(H233,Geral!$B$13:$C$34,2,FALSE),"ý","þ"))))</f>
        <v/>
      </c>
      <c r="J233" s="203" t="s">
        <v>92</v>
      </c>
      <c r="K233" s="82">
        <f ca="1">SUM(IF(J233="Sim",IF(H233="",0,IF(OR(H233 = Geral!$A$43,H233 = Geral!$A$44),Geral!$H$13,IF(YEAR(NOW())-YEAR(E233) &lt; 19,Geral!$I$17,Geral!$H$17))),0),IF(H233="",0,IF(OR(H233 = Geral!$A$43,H233 = Geral!$A$44),Geral!$H$13,IF(YEAR(NOW())-YEAR(E233) &lt; 18,Geral!$I$13,Geral!$H$13))))</f>
        <v>0</v>
      </c>
      <c r="L233" s="207"/>
      <c r="M233" s="208"/>
      <c r="N233" s="209"/>
      <c r="O233" s="83" t="str">
        <f>G233</f>
        <v/>
      </c>
      <c r="P233" s="84">
        <f>D234</f>
        <v>0</v>
      </c>
      <c r="Q233" s="85">
        <f t="shared" si="0"/>
        <v>0</v>
      </c>
      <c r="R233" s="85"/>
      <c r="S233" s="86" t="str">
        <f t="shared" ref="S233:T233" si="310">E233</f>
        <v/>
      </c>
      <c r="T233" s="85" t="str">
        <f t="shared" si="310"/>
        <v/>
      </c>
      <c r="U233" s="87">
        <f ca="1">A233</f>
        <v>0</v>
      </c>
      <c r="V233" s="88" t="str">
        <f>C233</f>
        <v/>
      </c>
      <c r="W233" s="10"/>
      <c r="X233" s="5"/>
      <c r="Y233" s="5"/>
      <c r="Z233" s="5"/>
    </row>
    <row r="234" spans="1:26" ht="19.5" customHeight="1">
      <c r="A234" s="205"/>
      <c r="B234" s="193"/>
      <c r="C234" s="196"/>
      <c r="D234" s="89"/>
      <c r="E234" s="199"/>
      <c r="F234" s="193"/>
      <c r="G234" s="193"/>
      <c r="H234" s="90"/>
      <c r="I234" s="91" t="str">
        <f ca="1">IF(H234="","",IF(VLOOKUP(H234,Geral!$B$35:$D$56,3,FALSE)="&lt;=",IF(YEAR(NOW())-YEAR(E233)&gt;VLOOKUP(H234,Geral!$B$35:$C$56,2,FALSE),"ý","þ"),IF(VLOOKUP(H234,Geral!$B$35:$D$56,3,FALSE)="&gt;=",IF(YEAR(NOW())-YEAR(E233)&lt;VLOOKUP(H234,Geral!$B$35:$C$56,2,FALSE),"ý","þ"))))</f>
        <v/>
      </c>
      <c r="J234" s="193"/>
      <c r="K234" s="92">
        <f ca="1">IF(H234="",0,IF(OR(H234 = Geral!$A$43,H234 = Geral!$A$44),Geral!$H$15,IF(YEAR(NOW())-YEAR(E233) &lt; 19,Geral!$I$15,Geral!$H$15)))</f>
        <v>0</v>
      </c>
      <c r="L234" s="89"/>
      <c r="M234" s="91" t="str">
        <f ca="1">IF(L234="","",IF(VLOOKUP($H234,Geral!$B$36:$D$56,3,FALSE)="&lt;=",IF(YEAR(NOW())-YEAR(VLOOKUP(L234,Atletas!$B$2:$D$98,3,FALSE))&gt;VLOOKUP($H234,Geral!$B$36:$C$56,2,FALSE),"ý","þ"),IF(VLOOKUP($H234,Geral!$B$36:$D$56,3,FALSE)="&gt;=",IF(YEAR(NOW())-YEAR(VLOOKUP(L234,Atletas!$B$2:$D$98,3,FALSE))&lt;VLOOKUP($H234,Geral!$B$36:$C$56,2,FALSE),"ý","þ"))))</f>
        <v/>
      </c>
      <c r="N234" s="93" t="str">
        <f>IF($L234="","",IF(IFERROR(VLOOKUP($L234,Atletas!$B$2:$F$98,2,FALSE),"") ="","Cadastro não encontrado. Digite os dados.",VLOOKUP($L234,Atletas!$B$2:$F$98,2,FALSE)))</f>
        <v/>
      </c>
      <c r="O234" s="94" t="str">
        <f>G233</f>
        <v/>
      </c>
      <c r="P234" s="95">
        <f>D234</f>
        <v>0</v>
      </c>
      <c r="Q234" s="96">
        <f t="shared" si="0"/>
        <v>0</v>
      </c>
      <c r="R234" s="95">
        <f t="shared" ref="R234:R235" si="311">L234</f>
        <v>0</v>
      </c>
      <c r="S234" s="97" t="str">
        <f t="shared" ref="S234:T234" si="312">E233</f>
        <v/>
      </c>
      <c r="T234" s="96" t="str">
        <f t="shared" si="312"/>
        <v/>
      </c>
      <c r="U234" s="110">
        <f ca="1">A233</f>
        <v>0</v>
      </c>
      <c r="V234" s="98" t="str">
        <f>C233</f>
        <v/>
      </c>
      <c r="W234" s="10"/>
      <c r="X234" s="5"/>
      <c r="Y234" s="5"/>
      <c r="Z234" s="5"/>
    </row>
    <row r="235" spans="1:26" ht="19.5" customHeight="1">
      <c r="A235" s="206"/>
      <c r="B235" s="194"/>
      <c r="C235" s="197"/>
      <c r="D235" s="99"/>
      <c r="E235" s="200"/>
      <c r="F235" s="194"/>
      <c r="G235" s="194"/>
      <c r="H235" s="100"/>
      <c r="I235" s="101" t="str">
        <f ca="1">IF(H235="","",IF(VLOOKUP(H235,Geral!$B$57:$D$67,3,FALSE)="&lt;=",IF(YEAR(NOW())-YEAR(E233)&gt;VLOOKUP(H235,Geral!$B$57:$C$67,2,FALSE),"ý","þ"),IF(VLOOKUP(H235,Geral!$B$57:$D$67,3,FALSE)="&gt;=",IF(YEAR(NOW())-YEAR(E233)&lt;VLOOKUP(H235,Geral!$B$57:$C$67,2,FALSE),"ý","þ"))))</f>
        <v/>
      </c>
      <c r="J235" s="194"/>
      <c r="K235" s="102">
        <f ca="1">IF(H235="",0,IF(OR(H235 = Geral!$A$43,H235 = Geral!$A$44),Geral!$H$15,IF(YEAR(NOW())-YEAR(E233) &lt; 19,Geral!$I$15,Geral!$H$15)))</f>
        <v>0</v>
      </c>
      <c r="L235" s="89"/>
      <c r="M235" s="91" t="str">
        <f ca="1">IF(L235="","",IF(VLOOKUP($H235,Geral!$B$58:$D$67,3,FALSE)="&lt;=",IF(YEAR(NOW())-YEAR(VLOOKUP(L235,Atletas!$B$2:$D$98,3,FALSE))&gt;VLOOKUP($H235,Geral!$B$58:$C$67,2,FALSE),"ý","þ"),IF(VLOOKUP($H235,Geral!$B$58:$D$67,3,FALSE)="&gt;=",IF(YEAR(NOW())-YEAR(VLOOKUP(L235,Atletas!$B$2:$D$98,3,FALSE))&lt;VLOOKUP($H235,Geral!$B$58:$C$67,2,FALSE),"ý","þ"))))</f>
        <v/>
      </c>
      <c r="N235" s="103" t="str">
        <f>IF($L235="","",IF(IFERROR(VLOOKUP($L235,Atletas!$B$2:$F$98,2,FALSE),"") ="","Cadastro não encontrado. Digite os dados.",VLOOKUP($L235,Atletas!$B$2:$F$98,2,FALSE)))</f>
        <v/>
      </c>
      <c r="O235" s="104" t="str">
        <f>G233</f>
        <v/>
      </c>
      <c r="P235" s="105">
        <f>D234</f>
        <v>0</v>
      </c>
      <c r="Q235" s="106">
        <f t="shared" si="0"/>
        <v>0</v>
      </c>
      <c r="R235" s="105">
        <f t="shared" si="311"/>
        <v>0</v>
      </c>
      <c r="S235" s="107" t="str">
        <f t="shared" ref="S235:T235" si="313">E233</f>
        <v/>
      </c>
      <c r="T235" s="106" t="str">
        <f t="shared" si="313"/>
        <v/>
      </c>
      <c r="U235" s="112">
        <f ca="1">A233</f>
        <v>0</v>
      </c>
      <c r="V235" s="108" t="str">
        <f>C233</f>
        <v/>
      </c>
      <c r="W235" s="10"/>
      <c r="X235" s="5"/>
      <c r="Y235" s="5"/>
      <c r="Z235" s="5"/>
    </row>
    <row r="236" spans="1:26" ht="19.5" customHeight="1">
      <c r="A236" s="204">
        <f ca="1">SUM(K236:K238)</f>
        <v>0</v>
      </c>
      <c r="B236" s="192">
        <v>79</v>
      </c>
      <c r="C236" s="195" t="str">
        <f>IF($D237="","",IF(IFERROR(VLOOKUP($D237,Atletas!$B$2:$F$98,5,FALSE),"") ="","CLUBE",VLOOKUP($D237,Atletas!$B$2:$F$98,5,FALSE)))</f>
        <v/>
      </c>
      <c r="D236" s="79"/>
      <c r="E236" s="198" t="str">
        <f>IF($D237="","",IF(IFERROR(VLOOKUP($D237,Atletas!$B$2:$F$98,3,FALSE),"") ="","DD/MM/AAAA",VLOOKUP($D237,Atletas!$B$2:$F$98,3,FALSE)))</f>
        <v/>
      </c>
      <c r="F236" s="201" t="str">
        <f>IF($D237="","",IF(IFERROR(VLOOKUP($D237,Atletas!$B$2:$F$98,4,FALSE),"") ="","Gênero",VLOOKUP($D237,Atletas!$B$2:$F$98,4,FALSE)))</f>
        <v/>
      </c>
      <c r="G236" s="202" t="str">
        <f>IF($D237="","",IF(IFERROR(VLOOKUP($D237,Atletas!$B$2:$F$98,2,FALSE),"") ="","Cadastro não encontrado. Digite os dados.",VLOOKUP($D237,Atletas!$B$2:$F$98,2,FALSE)))</f>
        <v/>
      </c>
      <c r="H236" s="80"/>
      <c r="I236" s="81" t="str">
        <f ca="1">IF(H236="","",IF(VLOOKUP(H236,Geral!$B$13:$D$34,3,FALSE)="&lt;=",IF(YEAR(NOW())-YEAR(E236)&gt;VLOOKUP(H236,Geral!$B$13:$C$34,2,FALSE),"ý","þ"),IF(VLOOKUP(H236,Geral!$B$13:$D$34,3,FALSE)="&gt;=",IF(YEAR(NOW())-YEAR(E236)&lt;VLOOKUP(H236,Geral!$B$13:$C$34,2,FALSE),"ý","þ"))))</f>
        <v/>
      </c>
      <c r="J236" s="203" t="s">
        <v>92</v>
      </c>
      <c r="K236" s="82">
        <f ca="1">SUM(IF(J236="Sim",IF(H236="",0,IF(OR(H236 = Geral!$A$43,H236 = Geral!$A$44),Geral!$H$13,IF(YEAR(NOW())-YEAR(E236) &lt; 19,Geral!$I$17,Geral!$H$17))),0),IF(H236="",0,IF(OR(H236 = Geral!$A$43,H236 = Geral!$A$44),Geral!$H$13,IF(YEAR(NOW())-YEAR(E236) &lt; 18,Geral!$I$13,Geral!$H$13))))</f>
        <v>0</v>
      </c>
      <c r="L236" s="207"/>
      <c r="M236" s="208"/>
      <c r="N236" s="209"/>
      <c r="O236" s="83" t="str">
        <f>G236</f>
        <v/>
      </c>
      <c r="P236" s="84">
        <f>D237</f>
        <v>0</v>
      </c>
      <c r="Q236" s="85">
        <f t="shared" si="0"/>
        <v>0</v>
      </c>
      <c r="R236" s="85"/>
      <c r="S236" s="86" t="str">
        <f t="shared" ref="S236:T236" si="314">E236</f>
        <v/>
      </c>
      <c r="T236" s="85" t="str">
        <f t="shared" si="314"/>
        <v/>
      </c>
      <c r="U236" s="87">
        <f ca="1">A236</f>
        <v>0</v>
      </c>
      <c r="V236" s="88" t="str">
        <f>C236</f>
        <v/>
      </c>
      <c r="W236" s="10"/>
      <c r="X236" s="5"/>
      <c r="Y236" s="5"/>
      <c r="Z236" s="5"/>
    </row>
    <row r="237" spans="1:26" ht="19.5" customHeight="1">
      <c r="A237" s="205"/>
      <c r="B237" s="193"/>
      <c r="C237" s="196"/>
      <c r="D237" s="89"/>
      <c r="E237" s="199"/>
      <c r="F237" s="193"/>
      <c r="G237" s="193"/>
      <c r="H237" s="90"/>
      <c r="I237" s="91" t="str">
        <f ca="1">IF(H237="","",IF(VLOOKUP(H237,Geral!$B$35:$D$56,3,FALSE)="&lt;=",IF(YEAR(NOW())-YEAR(E236)&gt;VLOOKUP(H237,Geral!$B$35:$C$56,2,FALSE),"ý","þ"),IF(VLOOKUP(H237,Geral!$B$35:$D$56,3,FALSE)="&gt;=",IF(YEAR(NOW())-YEAR(E236)&lt;VLOOKUP(H237,Geral!$B$35:$C$56,2,FALSE),"ý","þ"))))</f>
        <v/>
      </c>
      <c r="J237" s="193"/>
      <c r="K237" s="92">
        <f ca="1">IF(H237="",0,IF(OR(H237 = Geral!$A$43,H237 = Geral!$A$44),Geral!$H$15,IF(YEAR(NOW())-YEAR(E236) &lt; 19,Geral!$I$15,Geral!$H$15)))</f>
        <v>0</v>
      </c>
      <c r="L237" s="89"/>
      <c r="M237" s="91" t="str">
        <f ca="1">IF(L237="","",IF(VLOOKUP($H237,Geral!$B$36:$D$56,3,FALSE)="&lt;=",IF(YEAR(NOW())-YEAR(VLOOKUP(L237,Atletas!$B$2:$D$98,3,FALSE))&gt;VLOOKUP($H237,Geral!$B$36:$C$56,2,FALSE),"ý","þ"),IF(VLOOKUP($H237,Geral!$B$36:$D$56,3,FALSE)="&gt;=",IF(YEAR(NOW())-YEAR(VLOOKUP(L237,Atletas!$B$2:$D$98,3,FALSE))&lt;VLOOKUP($H237,Geral!$B$36:$C$56,2,FALSE),"ý","þ"))))</f>
        <v/>
      </c>
      <c r="N237" s="93" t="str">
        <f>IF($L237="","",IF(IFERROR(VLOOKUP($L237,Atletas!$B$2:$F$98,2,FALSE),"") ="","Cadastro não encontrado. Digite os dados.",VLOOKUP($L237,Atletas!$B$2:$F$98,2,FALSE)))</f>
        <v/>
      </c>
      <c r="O237" s="94" t="str">
        <f>G236</f>
        <v/>
      </c>
      <c r="P237" s="95">
        <f>D237</f>
        <v>0</v>
      </c>
      <c r="Q237" s="96">
        <f t="shared" si="0"/>
        <v>0</v>
      </c>
      <c r="R237" s="95">
        <f t="shared" ref="R237:R238" si="315">L237</f>
        <v>0</v>
      </c>
      <c r="S237" s="97" t="str">
        <f t="shared" ref="S237:T237" si="316">E236</f>
        <v/>
      </c>
      <c r="T237" s="96" t="str">
        <f t="shared" si="316"/>
        <v/>
      </c>
      <c r="U237" s="110">
        <f ca="1">A236</f>
        <v>0</v>
      </c>
      <c r="V237" s="98" t="str">
        <f>C236</f>
        <v/>
      </c>
      <c r="W237" s="10"/>
      <c r="X237" s="5"/>
      <c r="Y237" s="5"/>
      <c r="Z237" s="5"/>
    </row>
    <row r="238" spans="1:26" ht="19.5" customHeight="1">
      <c r="A238" s="206"/>
      <c r="B238" s="194"/>
      <c r="C238" s="197"/>
      <c r="D238" s="99"/>
      <c r="E238" s="200"/>
      <c r="F238" s="194"/>
      <c r="G238" s="194"/>
      <c r="H238" s="100"/>
      <c r="I238" s="101" t="str">
        <f ca="1">IF(H238="","",IF(VLOOKUP(H238,Geral!$B$57:$D$67,3,FALSE)="&lt;=",IF(YEAR(NOW())-YEAR(E236)&gt;VLOOKUP(H238,Geral!$B$57:$C$67,2,FALSE),"ý","þ"),IF(VLOOKUP(H238,Geral!$B$57:$D$67,3,FALSE)="&gt;=",IF(YEAR(NOW())-YEAR(E236)&lt;VLOOKUP(H238,Geral!$B$57:$C$67,2,FALSE),"ý","þ"))))</f>
        <v/>
      </c>
      <c r="J238" s="194"/>
      <c r="K238" s="102">
        <f ca="1">IF(H238="",0,IF(OR(H238 = Geral!$A$43,H238 = Geral!$A$44),Geral!$H$15,IF(YEAR(NOW())-YEAR(E236) &lt; 19,Geral!$I$15,Geral!$H$15)))</f>
        <v>0</v>
      </c>
      <c r="L238" s="89"/>
      <c r="M238" s="91" t="str">
        <f ca="1">IF(L238="","",IF(VLOOKUP($H238,Geral!$B$58:$D$67,3,FALSE)="&lt;=",IF(YEAR(NOW())-YEAR(VLOOKUP(L238,Atletas!$B$2:$D$98,3,FALSE))&gt;VLOOKUP($H238,Geral!$B$58:$C$67,2,FALSE),"ý","þ"),IF(VLOOKUP($H238,Geral!$B$58:$D$67,3,FALSE)="&gt;=",IF(YEAR(NOW())-YEAR(VLOOKUP(L238,Atletas!$B$2:$D$98,3,FALSE))&lt;VLOOKUP($H238,Geral!$B$58:$C$67,2,FALSE),"ý","þ"))))</f>
        <v/>
      </c>
      <c r="N238" s="103" t="str">
        <f>IF($L238="","",IF(IFERROR(VLOOKUP($L238,Atletas!$B$2:$F$98,2,FALSE),"") ="","Cadastro não encontrado. Digite os dados.",VLOOKUP($L238,Atletas!$B$2:$F$98,2,FALSE)))</f>
        <v/>
      </c>
      <c r="O238" s="104" t="str">
        <f>G236</f>
        <v/>
      </c>
      <c r="P238" s="105">
        <f>D237</f>
        <v>0</v>
      </c>
      <c r="Q238" s="106">
        <f t="shared" si="0"/>
        <v>0</v>
      </c>
      <c r="R238" s="105">
        <f t="shared" si="315"/>
        <v>0</v>
      </c>
      <c r="S238" s="107" t="str">
        <f t="shared" ref="S238:T238" si="317">E236</f>
        <v/>
      </c>
      <c r="T238" s="106" t="str">
        <f t="shared" si="317"/>
        <v/>
      </c>
      <c r="U238" s="112">
        <f ca="1">A236</f>
        <v>0</v>
      </c>
      <c r="V238" s="108" t="str">
        <f>C236</f>
        <v/>
      </c>
      <c r="W238" s="10"/>
      <c r="X238" s="5"/>
      <c r="Y238" s="5"/>
      <c r="Z238" s="5"/>
    </row>
    <row r="239" spans="1:26" ht="19.5" customHeight="1">
      <c r="A239" s="204">
        <f ca="1">SUM(K239:K241)</f>
        <v>0</v>
      </c>
      <c r="B239" s="192">
        <v>80</v>
      </c>
      <c r="C239" s="195" t="str">
        <f>IF($D240="","",IF(IFERROR(VLOOKUP($D240,Atletas!$B$2:$F$98,5,FALSE),"") ="","CLUBE",VLOOKUP($D240,Atletas!$B$2:$F$98,5,FALSE)))</f>
        <v/>
      </c>
      <c r="D239" s="79"/>
      <c r="E239" s="198" t="str">
        <f>IF($D240="","",IF(IFERROR(VLOOKUP($D240,Atletas!$B$2:$F$98,3,FALSE),"") ="","DD/MM/AAAA",VLOOKUP($D240,Atletas!$B$2:$F$98,3,FALSE)))</f>
        <v/>
      </c>
      <c r="F239" s="201" t="str">
        <f>IF($D240="","",IF(IFERROR(VLOOKUP($D240,Atletas!$B$2:$F$98,4,FALSE),"") ="","Gênero",VLOOKUP($D240,Atletas!$B$2:$F$98,4,FALSE)))</f>
        <v/>
      </c>
      <c r="G239" s="202" t="str">
        <f>IF($D240="","",IF(IFERROR(VLOOKUP($D240,Atletas!$B$2:$F$98,2,FALSE),"") ="","Cadastro não encontrado. Digite os dados.",VLOOKUP($D240,Atletas!$B$2:$F$98,2,FALSE)))</f>
        <v/>
      </c>
      <c r="H239" s="80"/>
      <c r="I239" s="81" t="str">
        <f ca="1">IF(H239="","",IF(VLOOKUP(H239,Geral!$B$13:$D$34,3,FALSE)="&lt;=",IF(YEAR(NOW())-YEAR(E239)&gt;VLOOKUP(H239,Geral!$B$13:$C$34,2,FALSE),"ý","þ"),IF(VLOOKUP(H239,Geral!$B$13:$D$34,3,FALSE)="&gt;=",IF(YEAR(NOW())-YEAR(E239)&lt;VLOOKUP(H239,Geral!$B$13:$C$34,2,FALSE),"ý","þ"))))</f>
        <v/>
      </c>
      <c r="J239" s="203" t="s">
        <v>92</v>
      </c>
      <c r="K239" s="82">
        <f ca="1">SUM(IF(J239="Sim",IF(H239="",0,IF(OR(H239 = Geral!$A$43,H239 = Geral!$A$44),Geral!$H$13,IF(YEAR(NOW())-YEAR(E239) &lt; 19,Geral!$I$17,Geral!$H$17))),0),IF(H239="",0,IF(OR(H239 = Geral!$A$43,H239 = Geral!$A$44),Geral!$H$13,IF(YEAR(NOW())-YEAR(E239) &lt; 18,Geral!$I$13,Geral!$H$13))))</f>
        <v>0</v>
      </c>
      <c r="L239" s="207"/>
      <c r="M239" s="208"/>
      <c r="N239" s="209"/>
      <c r="O239" s="83" t="str">
        <f>G239</f>
        <v/>
      </c>
      <c r="P239" s="84">
        <f>D240</f>
        <v>0</v>
      </c>
      <c r="Q239" s="85">
        <f t="shared" si="0"/>
        <v>0</v>
      </c>
      <c r="R239" s="85"/>
      <c r="S239" s="86" t="str">
        <f t="shared" ref="S239:T239" si="318">E239</f>
        <v/>
      </c>
      <c r="T239" s="85" t="str">
        <f t="shared" si="318"/>
        <v/>
      </c>
      <c r="U239" s="87">
        <f ca="1">A239</f>
        <v>0</v>
      </c>
      <c r="V239" s="88" t="str">
        <f>C239</f>
        <v/>
      </c>
      <c r="W239" s="10"/>
      <c r="X239" s="5"/>
      <c r="Y239" s="5"/>
      <c r="Z239" s="5"/>
    </row>
    <row r="240" spans="1:26" ht="19.5" customHeight="1">
      <c r="A240" s="205"/>
      <c r="B240" s="193"/>
      <c r="C240" s="196"/>
      <c r="D240" s="89"/>
      <c r="E240" s="199"/>
      <c r="F240" s="193"/>
      <c r="G240" s="193"/>
      <c r="H240" s="90"/>
      <c r="I240" s="91" t="str">
        <f ca="1">IF(H240="","",IF(VLOOKUP(H240,Geral!$B$35:$D$56,3,FALSE)="&lt;=",IF(YEAR(NOW())-YEAR(E239)&gt;VLOOKUP(H240,Geral!$B$35:$C$56,2,FALSE),"ý","þ"),IF(VLOOKUP(H240,Geral!$B$35:$D$56,3,FALSE)="&gt;=",IF(YEAR(NOW())-YEAR(E239)&lt;VLOOKUP(H240,Geral!$B$35:$C$56,2,FALSE),"ý","þ"))))</f>
        <v/>
      </c>
      <c r="J240" s="193"/>
      <c r="K240" s="92">
        <f ca="1">IF(H240="",0,IF(OR(H240 = Geral!$A$43,H240 = Geral!$A$44),Geral!$H$15,IF(YEAR(NOW())-YEAR(E239) &lt; 19,Geral!$I$15,Geral!$H$15)))</f>
        <v>0</v>
      </c>
      <c r="L240" s="89"/>
      <c r="M240" s="91" t="str">
        <f ca="1">IF(L240="","",IF(VLOOKUP($H240,Geral!$B$36:$D$56,3,FALSE)="&lt;=",IF(YEAR(NOW())-YEAR(VLOOKUP(L240,Atletas!$B$2:$D$98,3,FALSE))&gt;VLOOKUP($H240,Geral!$B$36:$C$56,2,FALSE),"ý","þ"),IF(VLOOKUP($H240,Geral!$B$36:$D$56,3,FALSE)="&gt;=",IF(YEAR(NOW())-YEAR(VLOOKUP(L240,Atletas!$B$2:$D$98,3,FALSE))&lt;VLOOKUP($H240,Geral!$B$36:$C$56,2,FALSE),"ý","þ"))))</f>
        <v/>
      </c>
      <c r="N240" s="93" t="str">
        <f>IF($L240="","",IF(IFERROR(VLOOKUP($L240,Atletas!$B$2:$F$98,2,FALSE),"") ="","Cadastro não encontrado. Digite os dados.",VLOOKUP($L240,Atletas!$B$2:$F$98,2,FALSE)))</f>
        <v/>
      </c>
      <c r="O240" s="94" t="str">
        <f>G239</f>
        <v/>
      </c>
      <c r="P240" s="95">
        <f>D240</f>
        <v>0</v>
      </c>
      <c r="Q240" s="96">
        <f t="shared" si="0"/>
        <v>0</v>
      </c>
      <c r="R240" s="95">
        <f t="shared" ref="R240:R241" si="319">L240</f>
        <v>0</v>
      </c>
      <c r="S240" s="97" t="str">
        <f t="shared" ref="S240:T240" si="320">E239</f>
        <v/>
      </c>
      <c r="T240" s="96" t="str">
        <f t="shared" si="320"/>
        <v/>
      </c>
      <c r="U240" s="110">
        <f ca="1">A239</f>
        <v>0</v>
      </c>
      <c r="V240" s="98" t="str">
        <f>C239</f>
        <v/>
      </c>
      <c r="W240" s="10"/>
      <c r="X240" s="5"/>
      <c r="Y240" s="5"/>
      <c r="Z240" s="5"/>
    </row>
    <row r="241" spans="1:26" ht="19.5" customHeight="1">
      <c r="A241" s="206"/>
      <c r="B241" s="194"/>
      <c r="C241" s="197"/>
      <c r="D241" s="99"/>
      <c r="E241" s="200"/>
      <c r="F241" s="194"/>
      <c r="G241" s="194"/>
      <c r="H241" s="100"/>
      <c r="I241" s="101" t="str">
        <f ca="1">IF(H241="","",IF(VLOOKUP(H241,Geral!$B$57:$D$67,3,FALSE)="&lt;=",IF(YEAR(NOW())-YEAR(E239)&gt;VLOOKUP(H241,Geral!$B$57:$C$67,2,FALSE),"ý","þ"),IF(VLOOKUP(H241,Geral!$B$57:$D$67,3,FALSE)="&gt;=",IF(YEAR(NOW())-YEAR(E239)&lt;VLOOKUP(H241,Geral!$B$57:$C$67,2,FALSE),"ý","þ"))))</f>
        <v/>
      </c>
      <c r="J241" s="194"/>
      <c r="K241" s="102">
        <f ca="1">IF(H241="",0,IF(OR(H241 = Geral!$A$43,H241 = Geral!$A$44),Geral!$H$15,IF(YEAR(NOW())-YEAR(E239) &lt; 19,Geral!$I$15,Geral!$H$15)))</f>
        <v>0</v>
      </c>
      <c r="L241" s="89"/>
      <c r="M241" s="91" t="str">
        <f ca="1">IF(L241="","",IF(VLOOKUP($H241,Geral!$B$58:$D$67,3,FALSE)="&lt;=",IF(YEAR(NOW())-YEAR(VLOOKUP(L241,Atletas!$B$2:$D$98,3,FALSE))&gt;VLOOKUP($H241,Geral!$B$58:$C$67,2,FALSE),"ý","þ"),IF(VLOOKUP($H241,Geral!$B$58:$D$67,3,FALSE)="&gt;=",IF(YEAR(NOW())-YEAR(VLOOKUP(L241,Atletas!$B$2:$D$98,3,FALSE))&lt;VLOOKUP($H241,Geral!$B$58:$C$67,2,FALSE),"ý","þ"))))</f>
        <v/>
      </c>
      <c r="N241" s="103" t="str">
        <f>IF($L241="","",IF(IFERROR(VLOOKUP($L241,Atletas!$B$2:$F$98,2,FALSE),"") ="","Cadastro não encontrado. Digite os dados.",VLOOKUP($L241,Atletas!$B$2:$F$98,2,FALSE)))</f>
        <v/>
      </c>
      <c r="O241" s="104" t="str">
        <f>G239</f>
        <v/>
      </c>
      <c r="P241" s="105">
        <f>D240</f>
        <v>0</v>
      </c>
      <c r="Q241" s="106">
        <f t="shared" si="0"/>
        <v>0</v>
      </c>
      <c r="R241" s="105">
        <f t="shared" si="319"/>
        <v>0</v>
      </c>
      <c r="S241" s="107" t="str">
        <f t="shared" ref="S241:T241" si="321">E239</f>
        <v/>
      </c>
      <c r="T241" s="106" t="str">
        <f t="shared" si="321"/>
        <v/>
      </c>
      <c r="U241" s="112">
        <f ca="1">A239</f>
        <v>0</v>
      </c>
      <c r="V241" s="108" t="str">
        <f>C239</f>
        <v/>
      </c>
      <c r="W241" s="10"/>
      <c r="X241" s="5"/>
      <c r="Y241" s="5"/>
      <c r="Z241" s="5"/>
    </row>
    <row r="242" spans="1:26" ht="19.5" customHeight="1">
      <c r="A242" s="204">
        <f ca="1">SUM(K242:K244)</f>
        <v>0</v>
      </c>
      <c r="B242" s="192">
        <v>81</v>
      </c>
      <c r="C242" s="195" t="str">
        <f>IF($D243="","",IF(IFERROR(VLOOKUP($D243,Atletas!$B$2:$F$98,5,FALSE),"") ="","CLUBE",VLOOKUP($D243,Atletas!$B$2:$F$98,5,FALSE)))</f>
        <v/>
      </c>
      <c r="D242" s="79"/>
      <c r="E242" s="198" t="str">
        <f>IF($D243="","",IF(IFERROR(VLOOKUP($D243,Atletas!$B$2:$F$98,3,FALSE),"") ="","DD/MM/AAAA",VLOOKUP($D243,Atletas!$B$2:$F$98,3,FALSE)))</f>
        <v/>
      </c>
      <c r="F242" s="201" t="str">
        <f>IF($D243="","",IF(IFERROR(VLOOKUP($D243,Atletas!$B$2:$F$98,4,FALSE),"") ="","Gênero",VLOOKUP($D243,Atletas!$B$2:$F$98,4,FALSE)))</f>
        <v/>
      </c>
      <c r="G242" s="202" t="str">
        <f>IF($D243="","",IF(IFERROR(VLOOKUP($D243,Atletas!$B$2:$F$98,2,FALSE),"") ="","Cadastro não encontrado. Digite os dados.",VLOOKUP($D243,Atletas!$B$2:$F$98,2,FALSE)))</f>
        <v/>
      </c>
      <c r="H242" s="80"/>
      <c r="I242" s="81" t="str">
        <f ca="1">IF(H242="","",IF(VLOOKUP(H242,Geral!$B$13:$D$34,3,FALSE)="&lt;=",IF(YEAR(NOW())-YEAR(E242)&gt;VLOOKUP(H242,Geral!$B$13:$C$34,2,FALSE),"ý","þ"),IF(VLOOKUP(H242,Geral!$B$13:$D$34,3,FALSE)="&gt;=",IF(YEAR(NOW())-YEAR(E242)&lt;VLOOKUP(H242,Geral!$B$13:$C$34,2,FALSE),"ý","þ"))))</f>
        <v/>
      </c>
      <c r="J242" s="203" t="s">
        <v>92</v>
      </c>
      <c r="K242" s="82">
        <f ca="1">SUM(IF(J242="Sim",IF(H242="",0,IF(OR(H242 = Geral!$A$43,H242 = Geral!$A$44),Geral!$H$13,IF(YEAR(NOW())-YEAR(E242) &lt; 19,Geral!$I$17,Geral!$H$17))),0),IF(H242="",0,IF(OR(H242 = Geral!$A$43,H242 = Geral!$A$44),Geral!$H$13,IF(YEAR(NOW())-YEAR(E242) &lt; 18,Geral!$I$13,Geral!$H$13))))</f>
        <v>0</v>
      </c>
      <c r="L242" s="207"/>
      <c r="M242" s="208"/>
      <c r="N242" s="209"/>
      <c r="O242" s="83" t="str">
        <f>G242</f>
        <v/>
      </c>
      <c r="P242" s="84">
        <f>D243</f>
        <v>0</v>
      </c>
      <c r="Q242" s="85">
        <f t="shared" si="0"/>
        <v>0</v>
      </c>
      <c r="R242" s="85"/>
      <c r="S242" s="86" t="str">
        <f t="shared" ref="S242:T242" si="322">E242</f>
        <v/>
      </c>
      <c r="T242" s="85" t="str">
        <f t="shared" si="322"/>
        <v/>
      </c>
      <c r="U242" s="87">
        <f ca="1">A242</f>
        <v>0</v>
      </c>
      <c r="V242" s="88" t="str">
        <f>C242</f>
        <v/>
      </c>
      <c r="W242" s="10"/>
      <c r="X242" s="5"/>
      <c r="Y242" s="5"/>
      <c r="Z242" s="5"/>
    </row>
    <row r="243" spans="1:26" ht="19.5" customHeight="1">
      <c r="A243" s="205"/>
      <c r="B243" s="193"/>
      <c r="C243" s="196"/>
      <c r="D243" s="89"/>
      <c r="E243" s="199"/>
      <c r="F243" s="193"/>
      <c r="G243" s="193"/>
      <c r="H243" s="90"/>
      <c r="I243" s="91" t="str">
        <f ca="1">IF(H243="","",IF(VLOOKUP(H243,Geral!$B$35:$D$56,3,FALSE)="&lt;=",IF(YEAR(NOW())-YEAR(E242)&gt;VLOOKUP(H243,Geral!$B$35:$C$56,2,FALSE),"ý","þ"),IF(VLOOKUP(H243,Geral!$B$35:$D$56,3,FALSE)="&gt;=",IF(YEAR(NOW())-YEAR(E242)&lt;VLOOKUP(H243,Geral!$B$35:$C$56,2,FALSE),"ý","þ"))))</f>
        <v/>
      </c>
      <c r="J243" s="193"/>
      <c r="K243" s="92">
        <f ca="1">IF(H243="",0,IF(OR(H243 = Geral!$A$43,H243 = Geral!$A$44),Geral!$H$15,IF(YEAR(NOW())-YEAR(E242) &lt; 19,Geral!$I$15,Geral!$H$15)))</f>
        <v>0</v>
      </c>
      <c r="L243" s="89"/>
      <c r="M243" s="91" t="str">
        <f ca="1">IF(L243="","",IF(VLOOKUP($H243,Geral!$B$36:$D$56,3,FALSE)="&lt;=",IF(YEAR(NOW())-YEAR(VLOOKUP(L243,Atletas!$B$2:$D$98,3,FALSE))&gt;VLOOKUP($H243,Geral!$B$36:$C$56,2,FALSE),"ý","þ"),IF(VLOOKUP($H243,Geral!$B$36:$D$56,3,FALSE)="&gt;=",IF(YEAR(NOW())-YEAR(VLOOKUP(L243,Atletas!$B$2:$D$98,3,FALSE))&lt;VLOOKUP($H243,Geral!$B$36:$C$56,2,FALSE),"ý","þ"))))</f>
        <v/>
      </c>
      <c r="N243" s="93" t="str">
        <f>IF($L243="","",IF(IFERROR(VLOOKUP($L243,Atletas!$B$2:$F$98,2,FALSE),"") ="","Cadastro não encontrado. Digite os dados.",VLOOKUP($L243,Atletas!$B$2:$F$98,2,FALSE)))</f>
        <v/>
      </c>
      <c r="O243" s="94" t="str">
        <f>G242</f>
        <v/>
      </c>
      <c r="P243" s="95">
        <f>D243</f>
        <v>0</v>
      </c>
      <c r="Q243" s="96">
        <f t="shared" si="0"/>
        <v>0</v>
      </c>
      <c r="R243" s="95">
        <f t="shared" ref="R243:R244" si="323">L243</f>
        <v>0</v>
      </c>
      <c r="S243" s="97" t="str">
        <f t="shared" ref="S243:T243" si="324">E242</f>
        <v/>
      </c>
      <c r="T243" s="96" t="str">
        <f t="shared" si="324"/>
        <v/>
      </c>
      <c r="U243" s="110">
        <f ca="1">A242</f>
        <v>0</v>
      </c>
      <c r="V243" s="98" t="str">
        <f>C242</f>
        <v/>
      </c>
      <c r="W243" s="10"/>
      <c r="X243" s="5"/>
      <c r="Y243" s="5"/>
      <c r="Z243" s="5"/>
    </row>
    <row r="244" spans="1:26" ht="19.5" customHeight="1">
      <c r="A244" s="206"/>
      <c r="B244" s="194"/>
      <c r="C244" s="197"/>
      <c r="D244" s="99"/>
      <c r="E244" s="200"/>
      <c r="F244" s="194"/>
      <c r="G244" s="194"/>
      <c r="H244" s="100"/>
      <c r="I244" s="101" t="str">
        <f ca="1">IF(H244="","",IF(VLOOKUP(H244,Geral!$B$57:$D$67,3,FALSE)="&lt;=",IF(YEAR(NOW())-YEAR(E242)&gt;VLOOKUP(H244,Geral!$B$57:$C$67,2,FALSE),"ý","þ"),IF(VLOOKUP(H244,Geral!$B$57:$D$67,3,FALSE)="&gt;=",IF(YEAR(NOW())-YEAR(E242)&lt;VLOOKUP(H244,Geral!$B$57:$C$67,2,FALSE),"ý","þ"))))</f>
        <v/>
      </c>
      <c r="J244" s="194"/>
      <c r="K244" s="102">
        <f ca="1">IF(H244="",0,IF(OR(H244 = Geral!$A$43,H244 = Geral!$A$44),Geral!$H$15,IF(YEAR(NOW())-YEAR(E242) &lt; 19,Geral!$I$15,Geral!$H$15)))</f>
        <v>0</v>
      </c>
      <c r="L244" s="89"/>
      <c r="M244" s="91" t="str">
        <f ca="1">IF(L244="","",IF(VLOOKUP($H244,Geral!$B$58:$D$67,3,FALSE)="&lt;=",IF(YEAR(NOW())-YEAR(VLOOKUP(L244,Atletas!$B$2:$D$98,3,FALSE))&gt;VLOOKUP($H244,Geral!$B$58:$C$67,2,FALSE),"ý","þ"),IF(VLOOKUP($H244,Geral!$B$58:$D$67,3,FALSE)="&gt;=",IF(YEAR(NOW())-YEAR(VLOOKUP(L244,Atletas!$B$2:$D$98,3,FALSE))&lt;VLOOKUP($H244,Geral!$B$58:$C$67,2,FALSE),"ý","þ"))))</f>
        <v/>
      </c>
      <c r="N244" s="103" t="str">
        <f>IF($L244="","",IF(IFERROR(VLOOKUP($L244,Atletas!$B$2:$F$98,2,FALSE),"") ="","Cadastro não encontrado. Digite os dados.",VLOOKUP($L244,Atletas!$B$2:$F$98,2,FALSE)))</f>
        <v/>
      </c>
      <c r="O244" s="104" t="str">
        <f>G242</f>
        <v/>
      </c>
      <c r="P244" s="105">
        <f>D243</f>
        <v>0</v>
      </c>
      <c r="Q244" s="106">
        <f t="shared" si="0"/>
        <v>0</v>
      </c>
      <c r="R244" s="105">
        <f t="shared" si="323"/>
        <v>0</v>
      </c>
      <c r="S244" s="107" t="str">
        <f t="shared" ref="S244:T244" si="325">E242</f>
        <v/>
      </c>
      <c r="T244" s="106" t="str">
        <f t="shared" si="325"/>
        <v/>
      </c>
      <c r="U244" s="112">
        <f ca="1">A242</f>
        <v>0</v>
      </c>
      <c r="V244" s="108" t="str">
        <f>C242</f>
        <v/>
      </c>
      <c r="W244" s="10"/>
      <c r="X244" s="5"/>
      <c r="Y244" s="5"/>
      <c r="Z244" s="5"/>
    </row>
    <row r="245" spans="1:26" ht="19.5" customHeight="1">
      <c r="A245" s="204">
        <f ca="1">SUM(K245:K247)</f>
        <v>0</v>
      </c>
      <c r="B245" s="192">
        <v>82</v>
      </c>
      <c r="C245" s="195" t="str">
        <f>IF($D246="","",IF(IFERROR(VLOOKUP($D246,Atletas!$B$2:$F$98,5,FALSE),"") ="","CLUBE",VLOOKUP($D246,Atletas!$B$2:$F$98,5,FALSE)))</f>
        <v/>
      </c>
      <c r="D245" s="79"/>
      <c r="E245" s="198" t="str">
        <f>IF($D246="","",IF(IFERROR(VLOOKUP($D246,Atletas!$B$2:$F$98,3,FALSE),"") ="","DD/MM/AAAA",VLOOKUP($D246,Atletas!$B$2:$F$98,3,FALSE)))</f>
        <v/>
      </c>
      <c r="F245" s="201" t="str">
        <f>IF($D246="","",IF(IFERROR(VLOOKUP($D246,Atletas!$B$2:$F$98,4,FALSE),"") ="","Gênero",VLOOKUP($D246,Atletas!$B$2:$F$98,4,FALSE)))</f>
        <v/>
      </c>
      <c r="G245" s="202" t="str">
        <f>IF($D246="","",IF(IFERROR(VLOOKUP($D246,Atletas!$B$2:$F$98,2,FALSE),"") ="","Cadastro não encontrado. Digite os dados.",VLOOKUP($D246,Atletas!$B$2:$F$98,2,FALSE)))</f>
        <v/>
      </c>
      <c r="H245" s="80"/>
      <c r="I245" s="81" t="str">
        <f ca="1">IF(H245="","",IF(VLOOKUP(H245,Geral!$B$13:$D$34,3,FALSE)="&lt;=",IF(YEAR(NOW())-YEAR(E245)&gt;VLOOKUP(H245,Geral!$B$13:$C$34,2,FALSE),"ý","þ"),IF(VLOOKUP(H245,Geral!$B$13:$D$34,3,FALSE)="&gt;=",IF(YEAR(NOW())-YEAR(E245)&lt;VLOOKUP(H245,Geral!$B$13:$C$34,2,FALSE),"ý","þ"))))</f>
        <v/>
      </c>
      <c r="J245" s="203" t="s">
        <v>92</v>
      </c>
      <c r="K245" s="82">
        <f ca="1">SUM(IF(J245="Sim",IF(H245="",0,IF(OR(H245 = Geral!$A$43,H245 = Geral!$A$44),Geral!$H$13,IF(YEAR(NOW())-YEAR(E245) &lt; 19,Geral!$I$17,Geral!$H$17))),0),IF(H245="",0,IF(OR(H245 = Geral!$A$43,H245 = Geral!$A$44),Geral!$H$13,IF(YEAR(NOW())-YEAR(E245) &lt; 18,Geral!$I$13,Geral!$H$13))))</f>
        <v>0</v>
      </c>
      <c r="L245" s="207"/>
      <c r="M245" s="208"/>
      <c r="N245" s="209"/>
      <c r="O245" s="83" t="str">
        <f>G245</f>
        <v/>
      </c>
      <c r="P245" s="84">
        <f>D246</f>
        <v>0</v>
      </c>
      <c r="Q245" s="85">
        <f t="shared" si="0"/>
        <v>0</v>
      </c>
      <c r="R245" s="85"/>
      <c r="S245" s="86" t="str">
        <f t="shared" ref="S245:T245" si="326">E245</f>
        <v/>
      </c>
      <c r="T245" s="85" t="str">
        <f t="shared" si="326"/>
        <v/>
      </c>
      <c r="U245" s="87">
        <f ca="1">A245</f>
        <v>0</v>
      </c>
      <c r="V245" s="88" t="str">
        <f>C245</f>
        <v/>
      </c>
      <c r="W245" s="10"/>
      <c r="X245" s="5"/>
      <c r="Y245" s="5"/>
      <c r="Z245" s="5"/>
    </row>
    <row r="246" spans="1:26" ht="19.5" customHeight="1">
      <c r="A246" s="205"/>
      <c r="B246" s="193"/>
      <c r="C246" s="196"/>
      <c r="D246" s="89"/>
      <c r="E246" s="199"/>
      <c r="F246" s="193"/>
      <c r="G246" s="193"/>
      <c r="H246" s="90"/>
      <c r="I246" s="91" t="str">
        <f ca="1">IF(H246="","",IF(VLOOKUP(H246,Geral!$B$35:$D$56,3,FALSE)="&lt;=",IF(YEAR(NOW())-YEAR(E245)&gt;VLOOKUP(H246,Geral!$B$35:$C$56,2,FALSE),"ý","þ"),IF(VLOOKUP(H246,Geral!$B$35:$D$56,3,FALSE)="&gt;=",IF(YEAR(NOW())-YEAR(E245)&lt;VLOOKUP(H246,Geral!$B$35:$C$56,2,FALSE),"ý","þ"))))</f>
        <v/>
      </c>
      <c r="J246" s="193"/>
      <c r="K246" s="92">
        <f ca="1">IF(H246="",0,IF(OR(H246 = Geral!$A$43,H246 = Geral!$A$44),Geral!$H$15,IF(YEAR(NOW())-YEAR(E245) &lt; 19,Geral!$I$15,Geral!$H$15)))</f>
        <v>0</v>
      </c>
      <c r="L246" s="89"/>
      <c r="M246" s="91" t="str">
        <f ca="1">IF(L246="","",IF(VLOOKUP($H246,Geral!$B$36:$D$56,3,FALSE)="&lt;=",IF(YEAR(NOW())-YEAR(VLOOKUP(L246,Atletas!$B$2:$D$98,3,FALSE))&gt;VLOOKUP($H246,Geral!$B$36:$C$56,2,FALSE),"ý","þ"),IF(VLOOKUP($H246,Geral!$B$36:$D$56,3,FALSE)="&gt;=",IF(YEAR(NOW())-YEAR(VLOOKUP(L246,Atletas!$B$2:$D$98,3,FALSE))&lt;VLOOKUP($H246,Geral!$B$36:$C$56,2,FALSE),"ý","þ"))))</f>
        <v/>
      </c>
      <c r="N246" s="93" t="str">
        <f>IF($L246="","",IF(IFERROR(VLOOKUP($L246,Atletas!$B$2:$F$98,2,FALSE),"") ="","Cadastro não encontrado. Digite os dados.",VLOOKUP($L246,Atletas!$B$2:$F$98,2,FALSE)))</f>
        <v/>
      </c>
      <c r="O246" s="94" t="str">
        <f>G245</f>
        <v/>
      </c>
      <c r="P246" s="95">
        <f>D246</f>
        <v>0</v>
      </c>
      <c r="Q246" s="96">
        <f t="shared" si="0"/>
        <v>0</v>
      </c>
      <c r="R246" s="95">
        <f t="shared" ref="R246:R247" si="327">L246</f>
        <v>0</v>
      </c>
      <c r="S246" s="97" t="str">
        <f t="shared" ref="S246:T246" si="328">E245</f>
        <v/>
      </c>
      <c r="T246" s="96" t="str">
        <f t="shared" si="328"/>
        <v/>
      </c>
      <c r="U246" s="110">
        <f ca="1">A245</f>
        <v>0</v>
      </c>
      <c r="V246" s="98" t="str">
        <f>C245</f>
        <v/>
      </c>
      <c r="W246" s="10"/>
      <c r="X246" s="5"/>
      <c r="Y246" s="5"/>
      <c r="Z246" s="5"/>
    </row>
    <row r="247" spans="1:26" ht="19.5" customHeight="1">
      <c r="A247" s="206"/>
      <c r="B247" s="194"/>
      <c r="C247" s="197"/>
      <c r="D247" s="99"/>
      <c r="E247" s="200"/>
      <c r="F247" s="194"/>
      <c r="G247" s="194"/>
      <c r="H247" s="100"/>
      <c r="I247" s="101" t="str">
        <f ca="1">IF(H247="","",IF(VLOOKUP(H247,Geral!$B$57:$D$67,3,FALSE)="&lt;=",IF(YEAR(NOW())-YEAR(E245)&gt;VLOOKUP(H247,Geral!$B$57:$C$67,2,FALSE),"ý","þ"),IF(VLOOKUP(H247,Geral!$B$57:$D$67,3,FALSE)="&gt;=",IF(YEAR(NOW())-YEAR(E245)&lt;VLOOKUP(H247,Geral!$B$57:$C$67,2,FALSE),"ý","þ"))))</f>
        <v/>
      </c>
      <c r="J247" s="194"/>
      <c r="K247" s="102">
        <f ca="1">IF(H247="",0,IF(OR(H247 = Geral!$A$43,H247 = Geral!$A$44),Geral!$H$15,IF(YEAR(NOW())-YEAR(E245) &lt; 19,Geral!$I$15,Geral!$H$15)))</f>
        <v>0</v>
      </c>
      <c r="L247" s="89"/>
      <c r="M247" s="91" t="str">
        <f ca="1">IF(L247="","",IF(VLOOKUP($H247,Geral!$B$58:$D$67,3,FALSE)="&lt;=",IF(YEAR(NOW())-YEAR(VLOOKUP(L247,Atletas!$B$2:$D$98,3,FALSE))&gt;VLOOKUP($H247,Geral!$B$58:$C$67,2,FALSE),"ý","þ"),IF(VLOOKUP($H247,Geral!$B$58:$D$67,3,FALSE)="&gt;=",IF(YEAR(NOW())-YEAR(VLOOKUP(L247,Atletas!$B$2:$D$98,3,FALSE))&lt;VLOOKUP($H247,Geral!$B$58:$C$67,2,FALSE),"ý","þ"))))</f>
        <v/>
      </c>
      <c r="N247" s="103" t="str">
        <f>IF($L247="","",IF(IFERROR(VLOOKUP($L247,Atletas!$B$2:$F$98,2,FALSE),"") ="","Cadastro não encontrado. Digite os dados.",VLOOKUP($L247,Atletas!$B$2:$F$98,2,FALSE)))</f>
        <v/>
      </c>
      <c r="O247" s="104" t="str">
        <f>G245</f>
        <v/>
      </c>
      <c r="P247" s="105">
        <f>D246</f>
        <v>0</v>
      </c>
      <c r="Q247" s="106">
        <f t="shared" si="0"/>
        <v>0</v>
      </c>
      <c r="R247" s="105">
        <f t="shared" si="327"/>
        <v>0</v>
      </c>
      <c r="S247" s="107" t="str">
        <f t="shared" ref="S247:T247" si="329">E245</f>
        <v/>
      </c>
      <c r="T247" s="106" t="str">
        <f t="shared" si="329"/>
        <v/>
      </c>
      <c r="U247" s="112">
        <f ca="1">A245</f>
        <v>0</v>
      </c>
      <c r="V247" s="108" t="str">
        <f>C245</f>
        <v/>
      </c>
      <c r="W247" s="10"/>
      <c r="X247" s="5"/>
      <c r="Y247" s="5"/>
      <c r="Z247" s="5"/>
    </row>
    <row r="248" spans="1:26" ht="19.5" customHeight="1">
      <c r="A248" s="204">
        <f ca="1">SUM(K248:K250)</f>
        <v>0</v>
      </c>
      <c r="B248" s="192">
        <v>83</v>
      </c>
      <c r="C248" s="195" t="str">
        <f>IF($D249="","",IF(IFERROR(VLOOKUP($D249,Atletas!$B$2:$F$98,5,FALSE),"") ="","CLUBE",VLOOKUP($D249,Atletas!$B$2:$F$98,5,FALSE)))</f>
        <v/>
      </c>
      <c r="D248" s="79"/>
      <c r="E248" s="198" t="str">
        <f>IF($D249="","",IF(IFERROR(VLOOKUP($D249,Atletas!$B$2:$F$98,3,FALSE),"") ="","DD/MM/AAAA",VLOOKUP($D249,Atletas!$B$2:$F$98,3,FALSE)))</f>
        <v/>
      </c>
      <c r="F248" s="201" t="str">
        <f>IF($D249="","",IF(IFERROR(VLOOKUP($D249,Atletas!$B$2:$F$98,4,FALSE),"") ="","Gênero",VLOOKUP($D249,Atletas!$B$2:$F$98,4,FALSE)))</f>
        <v/>
      </c>
      <c r="G248" s="202" t="str">
        <f>IF($D249="","",IF(IFERROR(VLOOKUP($D249,Atletas!$B$2:$F$98,2,FALSE),"") ="","Cadastro não encontrado. Digite os dados.",VLOOKUP($D249,Atletas!$B$2:$F$98,2,FALSE)))</f>
        <v/>
      </c>
      <c r="H248" s="80"/>
      <c r="I248" s="81" t="str">
        <f ca="1">IF(H248="","",IF(VLOOKUP(H248,Geral!$B$13:$D$34,3,FALSE)="&lt;=",IF(YEAR(NOW())-YEAR(E248)&gt;VLOOKUP(H248,Geral!$B$13:$C$34,2,FALSE),"ý","þ"),IF(VLOOKUP(H248,Geral!$B$13:$D$34,3,FALSE)="&gt;=",IF(YEAR(NOW())-YEAR(E248)&lt;VLOOKUP(H248,Geral!$B$13:$C$34,2,FALSE),"ý","þ"))))</f>
        <v/>
      </c>
      <c r="J248" s="203" t="s">
        <v>92</v>
      </c>
      <c r="K248" s="82">
        <f ca="1">SUM(IF(J248="Sim",IF(H248="",0,IF(OR(H248 = Geral!$A$43,H248 = Geral!$A$44),Geral!$H$13,IF(YEAR(NOW())-YEAR(E248) &lt; 19,Geral!$I$17,Geral!$H$17))),0),IF(H248="",0,IF(OR(H248 = Geral!$A$43,H248 = Geral!$A$44),Geral!$H$13,IF(YEAR(NOW())-YEAR(E248) &lt; 18,Geral!$I$13,Geral!$H$13))))</f>
        <v>0</v>
      </c>
      <c r="L248" s="207"/>
      <c r="M248" s="208"/>
      <c r="N248" s="209"/>
      <c r="O248" s="83" t="str">
        <f>G248</f>
        <v/>
      </c>
      <c r="P248" s="84">
        <f>D249</f>
        <v>0</v>
      </c>
      <c r="Q248" s="85">
        <f t="shared" si="0"/>
        <v>0</v>
      </c>
      <c r="R248" s="85"/>
      <c r="S248" s="86" t="str">
        <f t="shared" ref="S248:T248" si="330">E248</f>
        <v/>
      </c>
      <c r="T248" s="85" t="str">
        <f t="shared" si="330"/>
        <v/>
      </c>
      <c r="U248" s="87">
        <f ca="1">A248</f>
        <v>0</v>
      </c>
      <c r="V248" s="88" t="str">
        <f>C248</f>
        <v/>
      </c>
      <c r="W248" s="10"/>
      <c r="X248" s="5"/>
      <c r="Y248" s="5"/>
      <c r="Z248" s="5"/>
    </row>
    <row r="249" spans="1:26" ht="19.5" customHeight="1">
      <c r="A249" s="205"/>
      <c r="B249" s="193"/>
      <c r="C249" s="196"/>
      <c r="D249" s="89"/>
      <c r="E249" s="199"/>
      <c r="F249" s="193"/>
      <c r="G249" s="193"/>
      <c r="H249" s="90"/>
      <c r="I249" s="91" t="str">
        <f ca="1">IF(H249="","",IF(VLOOKUP(H249,Geral!$B$35:$D$56,3,FALSE)="&lt;=",IF(YEAR(NOW())-YEAR(E248)&gt;VLOOKUP(H249,Geral!$B$35:$C$56,2,FALSE),"ý","þ"),IF(VLOOKUP(H249,Geral!$B$35:$D$56,3,FALSE)="&gt;=",IF(YEAR(NOW())-YEAR(E248)&lt;VLOOKUP(H249,Geral!$B$35:$C$56,2,FALSE),"ý","þ"))))</f>
        <v/>
      </c>
      <c r="J249" s="193"/>
      <c r="K249" s="92">
        <f ca="1">IF(H249="",0,IF(OR(H249 = Geral!$A$43,H249 = Geral!$A$44),Geral!$H$15,IF(YEAR(NOW())-YEAR(E248) &lt; 19,Geral!$I$15,Geral!$H$15)))</f>
        <v>0</v>
      </c>
      <c r="L249" s="89"/>
      <c r="M249" s="91" t="str">
        <f ca="1">IF(L249="","",IF(VLOOKUP($H249,Geral!$B$36:$D$56,3,FALSE)="&lt;=",IF(YEAR(NOW())-YEAR(VLOOKUP(L249,Atletas!$B$2:$D$98,3,FALSE))&gt;VLOOKUP($H249,Geral!$B$36:$C$56,2,FALSE),"ý","þ"),IF(VLOOKUP($H249,Geral!$B$36:$D$56,3,FALSE)="&gt;=",IF(YEAR(NOW())-YEAR(VLOOKUP(L249,Atletas!$B$2:$D$98,3,FALSE))&lt;VLOOKUP($H249,Geral!$B$36:$C$56,2,FALSE),"ý","þ"))))</f>
        <v/>
      </c>
      <c r="N249" s="93" t="str">
        <f>IF($L249="","",IF(IFERROR(VLOOKUP($L249,Atletas!$B$2:$F$98,2,FALSE),"") ="","Cadastro não encontrado. Digite os dados.",VLOOKUP($L249,Atletas!$B$2:$F$98,2,FALSE)))</f>
        <v/>
      </c>
      <c r="O249" s="94" t="str">
        <f>G248</f>
        <v/>
      </c>
      <c r="P249" s="95">
        <f>D249</f>
        <v>0</v>
      </c>
      <c r="Q249" s="96">
        <f t="shared" si="0"/>
        <v>0</v>
      </c>
      <c r="R249" s="95">
        <f t="shared" ref="R249:R250" si="331">L249</f>
        <v>0</v>
      </c>
      <c r="S249" s="97" t="str">
        <f t="shared" ref="S249:T249" si="332">E248</f>
        <v/>
      </c>
      <c r="T249" s="96" t="str">
        <f t="shared" si="332"/>
        <v/>
      </c>
      <c r="U249" s="110">
        <f ca="1">A248</f>
        <v>0</v>
      </c>
      <c r="V249" s="98" t="str">
        <f>C248</f>
        <v/>
      </c>
      <c r="W249" s="10"/>
      <c r="X249" s="5"/>
      <c r="Y249" s="5"/>
      <c r="Z249" s="5"/>
    </row>
    <row r="250" spans="1:26" ht="19.5" customHeight="1">
      <c r="A250" s="206"/>
      <c r="B250" s="194"/>
      <c r="C250" s="197"/>
      <c r="D250" s="99"/>
      <c r="E250" s="200"/>
      <c r="F250" s="194"/>
      <c r="G250" s="194"/>
      <c r="H250" s="100"/>
      <c r="I250" s="101" t="str">
        <f ca="1">IF(H250="","",IF(VLOOKUP(H250,Geral!$B$57:$D$67,3,FALSE)="&lt;=",IF(YEAR(NOW())-YEAR(E248)&gt;VLOOKUP(H250,Geral!$B$57:$C$67,2,FALSE),"ý","þ"),IF(VLOOKUP(H250,Geral!$B$57:$D$67,3,FALSE)="&gt;=",IF(YEAR(NOW())-YEAR(E248)&lt;VLOOKUP(H250,Geral!$B$57:$C$67,2,FALSE),"ý","þ"))))</f>
        <v/>
      </c>
      <c r="J250" s="194"/>
      <c r="K250" s="102">
        <f ca="1">IF(H250="",0,IF(OR(H250 = Geral!$A$43,H250 = Geral!$A$44),Geral!$H$15,IF(YEAR(NOW())-YEAR(E248) &lt; 19,Geral!$I$15,Geral!$H$15)))</f>
        <v>0</v>
      </c>
      <c r="L250" s="89"/>
      <c r="M250" s="91" t="str">
        <f ca="1">IF(L250="","",IF(VLOOKUP($H250,Geral!$B$58:$D$67,3,FALSE)="&lt;=",IF(YEAR(NOW())-YEAR(VLOOKUP(L250,Atletas!$B$2:$D$98,3,FALSE))&gt;VLOOKUP($H250,Geral!$B$58:$C$67,2,FALSE),"ý","þ"),IF(VLOOKUP($H250,Geral!$B$58:$D$67,3,FALSE)="&gt;=",IF(YEAR(NOW())-YEAR(VLOOKUP(L250,Atletas!$B$2:$D$98,3,FALSE))&lt;VLOOKUP($H250,Geral!$B$58:$C$67,2,FALSE),"ý","þ"))))</f>
        <v/>
      </c>
      <c r="N250" s="103" t="str">
        <f>IF($L250="","",IF(IFERROR(VLOOKUP($L250,Atletas!$B$2:$F$98,2,FALSE),"") ="","Cadastro não encontrado. Digite os dados.",VLOOKUP($L250,Atletas!$B$2:$F$98,2,FALSE)))</f>
        <v/>
      </c>
      <c r="O250" s="104" t="str">
        <f>G248</f>
        <v/>
      </c>
      <c r="P250" s="105">
        <f>D249</f>
        <v>0</v>
      </c>
      <c r="Q250" s="106">
        <f t="shared" si="0"/>
        <v>0</v>
      </c>
      <c r="R250" s="105">
        <f t="shared" si="331"/>
        <v>0</v>
      </c>
      <c r="S250" s="107" t="str">
        <f t="shared" ref="S250:T250" si="333">E248</f>
        <v/>
      </c>
      <c r="T250" s="106" t="str">
        <f t="shared" si="333"/>
        <v/>
      </c>
      <c r="U250" s="112">
        <f ca="1">A248</f>
        <v>0</v>
      </c>
      <c r="V250" s="108" t="str">
        <f>C248</f>
        <v/>
      </c>
      <c r="W250" s="10"/>
      <c r="X250" s="5"/>
      <c r="Y250" s="5"/>
      <c r="Z250" s="5"/>
    </row>
    <row r="251" spans="1:26" ht="19.5" customHeight="1">
      <c r="A251" s="204">
        <f ca="1">SUM(K251:K253)</f>
        <v>0</v>
      </c>
      <c r="B251" s="192">
        <v>84</v>
      </c>
      <c r="C251" s="195" t="str">
        <f>IF($D252="","",IF(IFERROR(VLOOKUP($D252,Atletas!$B$2:$F$98,5,FALSE),"") ="","CLUBE",VLOOKUP($D252,Atletas!$B$2:$F$98,5,FALSE)))</f>
        <v/>
      </c>
      <c r="D251" s="79"/>
      <c r="E251" s="198" t="str">
        <f>IF($D252="","",IF(IFERROR(VLOOKUP($D252,Atletas!$B$2:$F$98,3,FALSE),"") ="","DD/MM/AAAA",VLOOKUP($D252,Atletas!$B$2:$F$98,3,FALSE)))</f>
        <v/>
      </c>
      <c r="F251" s="201" t="str">
        <f>IF($D252="","",IF(IFERROR(VLOOKUP($D252,Atletas!$B$2:$F$98,4,FALSE),"") ="","Gênero",VLOOKUP($D252,Atletas!$B$2:$F$98,4,FALSE)))</f>
        <v/>
      </c>
      <c r="G251" s="202" t="str">
        <f>IF($D252="","",IF(IFERROR(VLOOKUP($D252,Atletas!$B$2:$F$98,2,FALSE),"") ="","Cadastro não encontrado. Digite os dados.",VLOOKUP($D252,Atletas!$B$2:$F$98,2,FALSE)))</f>
        <v/>
      </c>
      <c r="H251" s="80"/>
      <c r="I251" s="81" t="str">
        <f ca="1">IF(H251="","",IF(VLOOKUP(H251,Geral!$B$13:$D$34,3,FALSE)="&lt;=",IF(YEAR(NOW())-YEAR(E251)&gt;VLOOKUP(H251,Geral!$B$13:$C$34,2,FALSE),"ý","þ"),IF(VLOOKUP(H251,Geral!$B$13:$D$34,3,FALSE)="&gt;=",IF(YEAR(NOW())-YEAR(E251)&lt;VLOOKUP(H251,Geral!$B$13:$C$34,2,FALSE),"ý","þ"))))</f>
        <v/>
      </c>
      <c r="J251" s="203" t="s">
        <v>92</v>
      </c>
      <c r="K251" s="82">
        <f ca="1">SUM(IF(J251="Sim",IF(H251="",0,IF(OR(H251 = Geral!$A$43,H251 = Geral!$A$44),Geral!$H$13,IF(YEAR(NOW())-YEAR(E251) &lt; 19,Geral!$I$17,Geral!$H$17))),0),IF(H251="",0,IF(OR(H251 = Geral!$A$43,H251 = Geral!$A$44),Geral!$H$13,IF(YEAR(NOW())-YEAR(E251) &lt; 18,Geral!$I$13,Geral!$H$13))))</f>
        <v>0</v>
      </c>
      <c r="L251" s="207"/>
      <c r="M251" s="208"/>
      <c r="N251" s="209"/>
      <c r="O251" s="83" t="str">
        <f>G251</f>
        <v/>
      </c>
      <c r="P251" s="84">
        <f>D252</f>
        <v>0</v>
      </c>
      <c r="Q251" s="85">
        <f t="shared" si="0"/>
        <v>0</v>
      </c>
      <c r="R251" s="85"/>
      <c r="S251" s="86" t="str">
        <f t="shared" ref="S251:T251" si="334">E251</f>
        <v/>
      </c>
      <c r="T251" s="85" t="str">
        <f t="shared" si="334"/>
        <v/>
      </c>
      <c r="U251" s="87">
        <f ca="1">A251</f>
        <v>0</v>
      </c>
      <c r="V251" s="88" t="str">
        <f>C251</f>
        <v/>
      </c>
      <c r="W251" s="10"/>
      <c r="X251" s="5"/>
      <c r="Y251" s="5"/>
      <c r="Z251" s="5"/>
    </row>
    <row r="252" spans="1:26" ht="19.5" customHeight="1">
      <c r="A252" s="205"/>
      <c r="B252" s="193"/>
      <c r="C252" s="196"/>
      <c r="D252" s="89"/>
      <c r="E252" s="199"/>
      <c r="F252" s="193"/>
      <c r="G252" s="193"/>
      <c r="H252" s="90"/>
      <c r="I252" s="91" t="str">
        <f ca="1">IF(H252="","",IF(VLOOKUP(H252,Geral!$B$35:$D$56,3,FALSE)="&lt;=",IF(YEAR(NOW())-YEAR(E251)&gt;VLOOKUP(H252,Geral!$B$35:$C$56,2,FALSE),"ý","þ"),IF(VLOOKUP(H252,Geral!$B$35:$D$56,3,FALSE)="&gt;=",IF(YEAR(NOW())-YEAR(E251)&lt;VLOOKUP(H252,Geral!$B$35:$C$56,2,FALSE),"ý","þ"))))</f>
        <v/>
      </c>
      <c r="J252" s="193"/>
      <c r="K252" s="92">
        <f ca="1">IF(H252="",0,IF(OR(H252 = Geral!$A$43,H252 = Geral!$A$44),Geral!$H$15,IF(YEAR(NOW())-YEAR(E251) &lt; 19,Geral!$I$15,Geral!$H$15)))</f>
        <v>0</v>
      </c>
      <c r="L252" s="89"/>
      <c r="M252" s="91" t="str">
        <f ca="1">IF(L252="","",IF(VLOOKUP($H252,Geral!$B$36:$D$56,3,FALSE)="&lt;=",IF(YEAR(NOW())-YEAR(VLOOKUP(L252,Atletas!$B$2:$D$98,3,FALSE))&gt;VLOOKUP($H252,Geral!$B$36:$C$56,2,FALSE),"ý","þ"),IF(VLOOKUP($H252,Geral!$B$36:$D$56,3,FALSE)="&gt;=",IF(YEAR(NOW())-YEAR(VLOOKUP(L252,Atletas!$B$2:$D$98,3,FALSE))&lt;VLOOKUP($H252,Geral!$B$36:$C$56,2,FALSE),"ý","þ"))))</f>
        <v/>
      </c>
      <c r="N252" s="93" t="str">
        <f>IF($L252="","",IF(IFERROR(VLOOKUP($L252,Atletas!$B$2:$F$98,2,FALSE),"") ="","Cadastro não encontrado. Digite os dados.",VLOOKUP($L252,Atletas!$B$2:$F$98,2,FALSE)))</f>
        <v/>
      </c>
      <c r="O252" s="94" t="str">
        <f>G251</f>
        <v/>
      </c>
      <c r="P252" s="95">
        <f>D252</f>
        <v>0</v>
      </c>
      <c r="Q252" s="96">
        <f t="shared" si="0"/>
        <v>0</v>
      </c>
      <c r="R252" s="95">
        <f t="shared" ref="R252:R253" si="335">L252</f>
        <v>0</v>
      </c>
      <c r="S252" s="97" t="str">
        <f t="shared" ref="S252:T252" si="336">E251</f>
        <v/>
      </c>
      <c r="T252" s="96" t="str">
        <f t="shared" si="336"/>
        <v/>
      </c>
      <c r="U252" s="110">
        <f ca="1">A251</f>
        <v>0</v>
      </c>
      <c r="V252" s="98" t="str">
        <f>C251</f>
        <v/>
      </c>
      <c r="W252" s="10"/>
      <c r="X252" s="5"/>
      <c r="Y252" s="5"/>
      <c r="Z252" s="5"/>
    </row>
    <row r="253" spans="1:26" ht="19.5" customHeight="1">
      <c r="A253" s="206"/>
      <c r="B253" s="194"/>
      <c r="C253" s="197"/>
      <c r="D253" s="99"/>
      <c r="E253" s="200"/>
      <c r="F253" s="194"/>
      <c r="G253" s="194"/>
      <c r="H253" s="100"/>
      <c r="I253" s="101" t="str">
        <f ca="1">IF(H253="","",IF(VLOOKUP(H253,Geral!$B$57:$D$67,3,FALSE)="&lt;=",IF(YEAR(NOW())-YEAR(E251)&gt;VLOOKUP(H253,Geral!$B$57:$C$67,2,FALSE),"ý","þ"),IF(VLOOKUP(H253,Geral!$B$57:$D$67,3,FALSE)="&gt;=",IF(YEAR(NOW())-YEAR(E251)&lt;VLOOKUP(H253,Geral!$B$57:$C$67,2,FALSE),"ý","þ"))))</f>
        <v/>
      </c>
      <c r="J253" s="194"/>
      <c r="K253" s="102">
        <f ca="1">IF(H253="",0,IF(OR(H253 = Geral!$A$43,H253 = Geral!$A$44),Geral!$H$15,IF(YEAR(NOW())-YEAR(E251) &lt; 19,Geral!$I$15,Geral!$H$15)))</f>
        <v>0</v>
      </c>
      <c r="L253" s="89"/>
      <c r="M253" s="91" t="str">
        <f ca="1">IF(L253="","",IF(VLOOKUP($H253,Geral!$B$58:$D$67,3,FALSE)="&lt;=",IF(YEAR(NOW())-YEAR(VLOOKUP(L253,Atletas!$B$2:$D$98,3,FALSE))&gt;VLOOKUP($H253,Geral!$B$58:$C$67,2,FALSE),"ý","þ"),IF(VLOOKUP($H253,Geral!$B$58:$D$67,3,FALSE)="&gt;=",IF(YEAR(NOW())-YEAR(VLOOKUP(L253,Atletas!$B$2:$D$98,3,FALSE))&lt;VLOOKUP($H253,Geral!$B$58:$C$67,2,FALSE),"ý","þ"))))</f>
        <v/>
      </c>
      <c r="N253" s="103" t="str">
        <f>IF($L253="","",IF(IFERROR(VLOOKUP($L253,Atletas!$B$2:$F$98,2,FALSE),"") ="","Cadastro não encontrado. Digite os dados.",VLOOKUP($L253,Atletas!$B$2:$F$98,2,FALSE)))</f>
        <v/>
      </c>
      <c r="O253" s="104" t="str">
        <f>G251</f>
        <v/>
      </c>
      <c r="P253" s="105">
        <f>D252</f>
        <v>0</v>
      </c>
      <c r="Q253" s="106">
        <f t="shared" si="0"/>
        <v>0</v>
      </c>
      <c r="R253" s="105">
        <f t="shared" si="335"/>
        <v>0</v>
      </c>
      <c r="S253" s="107" t="str">
        <f t="shared" ref="S253:T253" si="337">E251</f>
        <v/>
      </c>
      <c r="T253" s="106" t="str">
        <f t="shared" si="337"/>
        <v/>
      </c>
      <c r="U253" s="112">
        <f ca="1">A251</f>
        <v>0</v>
      </c>
      <c r="V253" s="108" t="str">
        <f>C251</f>
        <v/>
      </c>
      <c r="W253" s="10"/>
      <c r="X253" s="5"/>
      <c r="Y253" s="5"/>
      <c r="Z253" s="5"/>
    </row>
    <row r="254" spans="1:26" ht="19.5" customHeight="1">
      <c r="A254" s="204">
        <f ca="1">SUM(K254:K256)</f>
        <v>0</v>
      </c>
      <c r="B254" s="192">
        <v>85</v>
      </c>
      <c r="C254" s="195" t="str">
        <f>IF($D255="","",IF(IFERROR(VLOOKUP($D255,Atletas!$B$2:$F$98,5,FALSE),"") ="","CLUBE",VLOOKUP($D255,Atletas!$B$2:$F$98,5,FALSE)))</f>
        <v/>
      </c>
      <c r="D254" s="79"/>
      <c r="E254" s="198" t="str">
        <f>IF($D255="","",IF(IFERROR(VLOOKUP($D255,Atletas!$B$2:$F$98,3,FALSE),"") ="","DD/MM/AAAA",VLOOKUP($D255,Atletas!$B$2:$F$98,3,FALSE)))</f>
        <v/>
      </c>
      <c r="F254" s="201" t="str">
        <f>IF($D255="","",IF(IFERROR(VLOOKUP($D255,Atletas!$B$2:$F$98,4,FALSE),"") ="","Gênero",VLOOKUP($D255,Atletas!$B$2:$F$98,4,FALSE)))</f>
        <v/>
      </c>
      <c r="G254" s="202" t="str">
        <f>IF($D255="","",IF(IFERROR(VLOOKUP($D255,Atletas!$B$2:$F$98,2,FALSE),"") ="","Cadastro não encontrado. Digite os dados.",VLOOKUP($D255,Atletas!$B$2:$F$98,2,FALSE)))</f>
        <v/>
      </c>
      <c r="H254" s="80"/>
      <c r="I254" s="81" t="str">
        <f ca="1">IF(H254="","",IF(VLOOKUP(H254,Geral!$B$13:$D$34,3,FALSE)="&lt;=",IF(YEAR(NOW())-YEAR(E254)&gt;VLOOKUP(H254,Geral!$B$13:$C$34,2,FALSE),"ý","þ"),IF(VLOOKUP(H254,Geral!$B$13:$D$34,3,FALSE)="&gt;=",IF(YEAR(NOW())-YEAR(E254)&lt;VLOOKUP(H254,Geral!$B$13:$C$34,2,FALSE),"ý","þ"))))</f>
        <v/>
      </c>
      <c r="J254" s="203" t="s">
        <v>92</v>
      </c>
      <c r="K254" s="82">
        <f ca="1">SUM(IF(J254="Sim",IF(H254="",0,IF(OR(H254 = Geral!$A$43,H254 = Geral!$A$44),Geral!$H$13,IF(YEAR(NOW())-YEAR(E254) &lt; 19,Geral!$I$17,Geral!$H$17))),0),IF(H254="",0,IF(OR(H254 = Geral!$A$43,H254 = Geral!$A$44),Geral!$H$13,IF(YEAR(NOW())-YEAR(E254) &lt; 18,Geral!$I$13,Geral!$H$13))))</f>
        <v>0</v>
      </c>
      <c r="L254" s="207"/>
      <c r="M254" s="208"/>
      <c r="N254" s="209"/>
      <c r="O254" s="83" t="str">
        <f>G254</f>
        <v/>
      </c>
      <c r="P254" s="84">
        <f>D255</f>
        <v>0</v>
      </c>
      <c r="Q254" s="85">
        <f t="shared" si="0"/>
        <v>0</v>
      </c>
      <c r="R254" s="85"/>
      <c r="S254" s="86" t="str">
        <f t="shared" ref="S254:T254" si="338">E254</f>
        <v/>
      </c>
      <c r="T254" s="85" t="str">
        <f t="shared" si="338"/>
        <v/>
      </c>
      <c r="U254" s="87">
        <f ca="1">A254</f>
        <v>0</v>
      </c>
      <c r="V254" s="88" t="str">
        <f>C254</f>
        <v/>
      </c>
      <c r="W254" s="10"/>
      <c r="X254" s="5"/>
      <c r="Y254" s="5"/>
      <c r="Z254" s="5"/>
    </row>
    <row r="255" spans="1:26" ht="19.5" customHeight="1">
      <c r="A255" s="205"/>
      <c r="B255" s="193"/>
      <c r="C255" s="196"/>
      <c r="D255" s="89"/>
      <c r="E255" s="199"/>
      <c r="F255" s="193"/>
      <c r="G255" s="193"/>
      <c r="H255" s="90"/>
      <c r="I255" s="91" t="str">
        <f ca="1">IF(H255="","",IF(VLOOKUP(H255,Geral!$B$35:$D$56,3,FALSE)="&lt;=",IF(YEAR(NOW())-YEAR(E254)&gt;VLOOKUP(H255,Geral!$B$35:$C$56,2,FALSE),"ý","þ"),IF(VLOOKUP(H255,Geral!$B$35:$D$56,3,FALSE)="&gt;=",IF(YEAR(NOW())-YEAR(E254)&lt;VLOOKUP(H255,Geral!$B$35:$C$56,2,FALSE),"ý","þ"))))</f>
        <v/>
      </c>
      <c r="J255" s="193"/>
      <c r="K255" s="92">
        <f ca="1">IF(H255="",0,IF(OR(H255 = Geral!$A$43,H255 = Geral!$A$44),Geral!$H$15,IF(YEAR(NOW())-YEAR(E254) &lt; 19,Geral!$I$15,Geral!$H$15)))</f>
        <v>0</v>
      </c>
      <c r="L255" s="89"/>
      <c r="M255" s="91" t="str">
        <f ca="1">IF(L255="","",IF(VLOOKUP($H255,Geral!$B$36:$D$56,3,FALSE)="&lt;=",IF(YEAR(NOW())-YEAR(VLOOKUP(L255,Atletas!$B$2:$D$98,3,FALSE))&gt;VLOOKUP($H255,Geral!$B$36:$C$56,2,FALSE),"ý","þ"),IF(VLOOKUP($H255,Geral!$B$36:$D$56,3,FALSE)="&gt;=",IF(YEAR(NOW())-YEAR(VLOOKUP(L255,Atletas!$B$2:$D$98,3,FALSE))&lt;VLOOKUP($H255,Geral!$B$36:$C$56,2,FALSE),"ý","þ"))))</f>
        <v/>
      </c>
      <c r="N255" s="93" t="str">
        <f>IF($L255="","",IF(IFERROR(VLOOKUP($L255,Atletas!$B$2:$F$98,2,FALSE),"") ="","Cadastro não encontrado. Digite os dados.",VLOOKUP($L255,Atletas!$B$2:$F$98,2,FALSE)))</f>
        <v/>
      </c>
      <c r="O255" s="94" t="str">
        <f>G254</f>
        <v/>
      </c>
      <c r="P255" s="95">
        <f>D255</f>
        <v>0</v>
      </c>
      <c r="Q255" s="96">
        <f t="shared" si="0"/>
        <v>0</v>
      </c>
      <c r="R255" s="95">
        <f t="shared" ref="R255:R256" si="339">L255</f>
        <v>0</v>
      </c>
      <c r="S255" s="97" t="str">
        <f t="shared" ref="S255:T255" si="340">E254</f>
        <v/>
      </c>
      <c r="T255" s="96" t="str">
        <f t="shared" si="340"/>
        <v/>
      </c>
      <c r="U255" s="110">
        <f ca="1">A254</f>
        <v>0</v>
      </c>
      <c r="V255" s="98" t="str">
        <f>C254</f>
        <v/>
      </c>
      <c r="W255" s="10"/>
      <c r="X255" s="5"/>
      <c r="Y255" s="5"/>
      <c r="Z255" s="5"/>
    </row>
    <row r="256" spans="1:26" ht="19.5" customHeight="1">
      <c r="A256" s="206"/>
      <c r="B256" s="194"/>
      <c r="C256" s="197"/>
      <c r="D256" s="99"/>
      <c r="E256" s="200"/>
      <c r="F256" s="194"/>
      <c r="G256" s="194"/>
      <c r="H256" s="100"/>
      <c r="I256" s="101" t="str">
        <f ca="1">IF(H256="","",IF(VLOOKUP(H256,Geral!$B$57:$D$67,3,FALSE)="&lt;=",IF(YEAR(NOW())-YEAR(E254)&gt;VLOOKUP(H256,Geral!$B$57:$C$67,2,FALSE),"ý","þ"),IF(VLOOKUP(H256,Geral!$B$57:$D$67,3,FALSE)="&gt;=",IF(YEAR(NOW())-YEAR(E254)&lt;VLOOKUP(H256,Geral!$B$57:$C$67,2,FALSE),"ý","þ"))))</f>
        <v/>
      </c>
      <c r="J256" s="194"/>
      <c r="K256" s="102">
        <f ca="1">IF(H256="",0,IF(OR(H256 = Geral!$A$43,H256 = Geral!$A$44),Geral!$H$15,IF(YEAR(NOW())-YEAR(E254) &lt; 19,Geral!$I$15,Geral!$H$15)))</f>
        <v>0</v>
      </c>
      <c r="L256" s="89"/>
      <c r="M256" s="91" t="str">
        <f ca="1">IF(L256="","",IF(VLOOKUP($H256,Geral!$B$58:$D$67,3,FALSE)="&lt;=",IF(YEAR(NOW())-YEAR(VLOOKUP(L256,Atletas!$B$2:$D$98,3,FALSE))&gt;VLOOKUP($H256,Geral!$B$58:$C$67,2,FALSE),"ý","þ"),IF(VLOOKUP($H256,Geral!$B$58:$D$67,3,FALSE)="&gt;=",IF(YEAR(NOW())-YEAR(VLOOKUP(L256,Atletas!$B$2:$D$98,3,FALSE))&lt;VLOOKUP($H256,Geral!$B$58:$C$67,2,FALSE),"ý","þ"))))</f>
        <v/>
      </c>
      <c r="N256" s="103" t="str">
        <f>IF($L256="","",IF(IFERROR(VLOOKUP($L256,Atletas!$B$2:$F$98,2,FALSE),"") ="","Cadastro não encontrado. Digite os dados.",VLOOKUP($L256,Atletas!$B$2:$F$98,2,FALSE)))</f>
        <v/>
      </c>
      <c r="O256" s="104" t="str">
        <f>G254</f>
        <v/>
      </c>
      <c r="P256" s="105">
        <f>D255</f>
        <v>0</v>
      </c>
      <c r="Q256" s="106">
        <f t="shared" si="0"/>
        <v>0</v>
      </c>
      <c r="R256" s="105">
        <f t="shared" si="339"/>
        <v>0</v>
      </c>
      <c r="S256" s="107" t="str">
        <f t="shared" ref="S256:T256" si="341">E254</f>
        <v/>
      </c>
      <c r="T256" s="106" t="str">
        <f t="shared" si="341"/>
        <v/>
      </c>
      <c r="U256" s="112">
        <f ca="1">A254</f>
        <v>0</v>
      </c>
      <c r="V256" s="108" t="str">
        <f>C254</f>
        <v/>
      </c>
      <c r="W256" s="10"/>
      <c r="X256" s="5"/>
      <c r="Y256" s="5"/>
      <c r="Z256" s="5"/>
    </row>
    <row r="257" spans="1:26" ht="19.5" customHeight="1">
      <c r="A257" s="204">
        <f ca="1">SUM(K257:K259)</f>
        <v>0</v>
      </c>
      <c r="B257" s="192">
        <v>86</v>
      </c>
      <c r="C257" s="195" t="str">
        <f>IF($D258="","",IF(IFERROR(VLOOKUP($D258,Atletas!$B$2:$F$98,5,FALSE),"") ="","CLUBE",VLOOKUP($D258,Atletas!$B$2:$F$98,5,FALSE)))</f>
        <v/>
      </c>
      <c r="D257" s="79"/>
      <c r="E257" s="198" t="str">
        <f>IF($D258="","",IF(IFERROR(VLOOKUP($D258,Atletas!$B$2:$F$98,3,FALSE),"") ="","DD/MM/AAAA",VLOOKUP($D258,Atletas!$B$2:$F$98,3,FALSE)))</f>
        <v/>
      </c>
      <c r="F257" s="201" t="str">
        <f>IF($D258="","",IF(IFERROR(VLOOKUP($D258,Atletas!$B$2:$F$98,4,FALSE),"") ="","Gênero",VLOOKUP($D258,Atletas!$B$2:$F$98,4,FALSE)))</f>
        <v/>
      </c>
      <c r="G257" s="202" t="str">
        <f>IF($D258="","",IF(IFERROR(VLOOKUP($D258,Atletas!$B$2:$F$98,2,FALSE),"") ="","Cadastro não encontrado. Digite os dados.",VLOOKUP($D258,Atletas!$B$2:$F$98,2,FALSE)))</f>
        <v/>
      </c>
      <c r="H257" s="80"/>
      <c r="I257" s="81" t="str">
        <f ca="1">IF(H257="","",IF(VLOOKUP(H257,Geral!$B$13:$D$34,3,FALSE)="&lt;=",IF(YEAR(NOW())-YEAR(E257)&gt;VLOOKUP(H257,Geral!$B$13:$C$34,2,FALSE),"ý","þ"),IF(VLOOKUP(H257,Geral!$B$13:$D$34,3,FALSE)="&gt;=",IF(YEAR(NOW())-YEAR(E257)&lt;VLOOKUP(H257,Geral!$B$13:$C$34,2,FALSE),"ý","þ"))))</f>
        <v/>
      </c>
      <c r="J257" s="203" t="s">
        <v>92</v>
      </c>
      <c r="K257" s="82">
        <f ca="1">SUM(IF(J257="Sim",IF(H257="",0,IF(OR(H257 = Geral!$A$43,H257 = Geral!$A$44),Geral!$H$13,IF(YEAR(NOW())-YEAR(E257) &lt; 19,Geral!$I$17,Geral!$H$17))),0),IF(H257="",0,IF(OR(H257 = Geral!$A$43,H257 = Geral!$A$44),Geral!$H$13,IF(YEAR(NOW())-YEAR(E257) &lt; 18,Geral!$I$13,Geral!$H$13))))</f>
        <v>0</v>
      </c>
      <c r="L257" s="207"/>
      <c r="M257" s="208"/>
      <c r="N257" s="209"/>
      <c r="O257" s="83" t="str">
        <f>G257</f>
        <v/>
      </c>
      <c r="P257" s="84">
        <f>D258</f>
        <v>0</v>
      </c>
      <c r="Q257" s="85">
        <f t="shared" ref="Q257:Q301" si="342">H257</f>
        <v>0</v>
      </c>
      <c r="R257" s="85"/>
      <c r="S257" s="86" t="str">
        <f t="shared" ref="S257:T257" si="343">E257</f>
        <v/>
      </c>
      <c r="T257" s="85" t="str">
        <f t="shared" si="343"/>
        <v/>
      </c>
      <c r="U257" s="87">
        <f ca="1">A257</f>
        <v>0</v>
      </c>
      <c r="V257" s="88" t="str">
        <f>C257</f>
        <v/>
      </c>
      <c r="W257" s="10"/>
      <c r="X257" s="5"/>
      <c r="Y257" s="5"/>
      <c r="Z257" s="5"/>
    </row>
    <row r="258" spans="1:26" ht="19.5" customHeight="1">
      <c r="A258" s="205"/>
      <c r="B258" s="193"/>
      <c r="C258" s="196"/>
      <c r="D258" s="89"/>
      <c r="E258" s="199"/>
      <c r="F258" s="193"/>
      <c r="G258" s="193"/>
      <c r="H258" s="90"/>
      <c r="I258" s="91" t="str">
        <f ca="1">IF(H258="","",IF(VLOOKUP(H258,Geral!$B$35:$D$56,3,FALSE)="&lt;=",IF(YEAR(NOW())-YEAR(E257)&gt;VLOOKUP(H258,Geral!$B$35:$C$56,2,FALSE),"ý","þ"),IF(VLOOKUP(H258,Geral!$B$35:$D$56,3,FALSE)="&gt;=",IF(YEAR(NOW())-YEAR(E257)&lt;VLOOKUP(H258,Geral!$B$35:$C$56,2,FALSE),"ý","þ"))))</f>
        <v/>
      </c>
      <c r="J258" s="193"/>
      <c r="K258" s="92">
        <f ca="1">IF(H258="",0,IF(OR(H258 = Geral!$A$43,H258 = Geral!$A$44),Geral!$H$15,IF(YEAR(NOW())-YEAR(E257) &lt; 19,Geral!$I$15,Geral!$H$15)))</f>
        <v>0</v>
      </c>
      <c r="L258" s="89"/>
      <c r="M258" s="91" t="str">
        <f ca="1">IF(L258="","",IF(VLOOKUP($H258,Geral!$B$36:$D$56,3,FALSE)="&lt;=",IF(YEAR(NOW())-YEAR(VLOOKUP(L258,Atletas!$B$2:$D$98,3,FALSE))&gt;VLOOKUP($H258,Geral!$B$36:$C$56,2,FALSE),"ý","þ"),IF(VLOOKUP($H258,Geral!$B$36:$D$56,3,FALSE)="&gt;=",IF(YEAR(NOW())-YEAR(VLOOKUP(L258,Atletas!$B$2:$D$98,3,FALSE))&lt;VLOOKUP($H258,Geral!$B$36:$C$56,2,FALSE),"ý","þ"))))</f>
        <v/>
      </c>
      <c r="N258" s="93" t="str">
        <f>IF($L258="","",IF(IFERROR(VLOOKUP($L258,Atletas!$B$2:$F$98,2,FALSE),"") ="","Cadastro não encontrado. Digite os dados.",VLOOKUP($L258,Atletas!$B$2:$F$98,2,FALSE)))</f>
        <v/>
      </c>
      <c r="O258" s="94" t="str">
        <f>G257</f>
        <v/>
      </c>
      <c r="P258" s="95">
        <f>D258</f>
        <v>0</v>
      </c>
      <c r="Q258" s="96">
        <f t="shared" si="342"/>
        <v>0</v>
      </c>
      <c r="R258" s="95">
        <f t="shared" ref="R258:R259" si="344">L258</f>
        <v>0</v>
      </c>
      <c r="S258" s="97" t="str">
        <f t="shared" ref="S258:T258" si="345">E257</f>
        <v/>
      </c>
      <c r="T258" s="96" t="str">
        <f t="shared" si="345"/>
        <v/>
      </c>
      <c r="U258" s="110">
        <f ca="1">A257</f>
        <v>0</v>
      </c>
      <c r="V258" s="98" t="str">
        <f>C257</f>
        <v/>
      </c>
      <c r="W258" s="10"/>
      <c r="X258" s="5"/>
      <c r="Y258" s="5"/>
      <c r="Z258" s="5"/>
    </row>
    <row r="259" spans="1:26" ht="19.5" customHeight="1">
      <c r="A259" s="206"/>
      <c r="B259" s="194"/>
      <c r="C259" s="197"/>
      <c r="D259" s="99"/>
      <c r="E259" s="200"/>
      <c r="F259" s="194"/>
      <c r="G259" s="194"/>
      <c r="H259" s="100"/>
      <c r="I259" s="101" t="str">
        <f ca="1">IF(H259="","",IF(VLOOKUP(H259,Geral!$B$57:$D$67,3,FALSE)="&lt;=",IF(YEAR(NOW())-YEAR(E257)&gt;VLOOKUP(H259,Geral!$B$57:$C$67,2,FALSE),"ý","þ"),IF(VLOOKUP(H259,Geral!$B$57:$D$67,3,FALSE)="&gt;=",IF(YEAR(NOW())-YEAR(E257)&lt;VLOOKUP(H259,Geral!$B$57:$C$67,2,FALSE),"ý","þ"))))</f>
        <v/>
      </c>
      <c r="J259" s="194"/>
      <c r="K259" s="102">
        <f ca="1">IF(H259="",0,IF(OR(H259 = Geral!$A$43,H259 = Geral!$A$44),Geral!$H$15,IF(YEAR(NOW())-YEAR(E257) &lt; 19,Geral!$I$15,Geral!$H$15)))</f>
        <v>0</v>
      </c>
      <c r="L259" s="89"/>
      <c r="M259" s="91" t="str">
        <f ca="1">IF(L259="","",IF(VLOOKUP($H259,Geral!$B$58:$D$67,3,FALSE)="&lt;=",IF(YEAR(NOW())-YEAR(VLOOKUP(L259,Atletas!$B$2:$D$98,3,FALSE))&gt;VLOOKUP($H259,Geral!$B$58:$C$67,2,FALSE),"ý","þ"),IF(VLOOKUP($H259,Geral!$B$58:$D$67,3,FALSE)="&gt;=",IF(YEAR(NOW())-YEAR(VLOOKUP(L259,Atletas!$B$2:$D$98,3,FALSE))&lt;VLOOKUP($H259,Geral!$B$58:$C$67,2,FALSE),"ý","þ"))))</f>
        <v/>
      </c>
      <c r="N259" s="103" t="str">
        <f>IF($L259="","",IF(IFERROR(VLOOKUP($L259,Atletas!$B$2:$F$98,2,FALSE),"") ="","Cadastro não encontrado. Digite os dados.",VLOOKUP($L259,Atletas!$B$2:$F$98,2,FALSE)))</f>
        <v/>
      </c>
      <c r="O259" s="104" t="str">
        <f>G257</f>
        <v/>
      </c>
      <c r="P259" s="105">
        <f>D258</f>
        <v>0</v>
      </c>
      <c r="Q259" s="106">
        <f t="shared" si="342"/>
        <v>0</v>
      </c>
      <c r="R259" s="105">
        <f t="shared" si="344"/>
        <v>0</v>
      </c>
      <c r="S259" s="107" t="str">
        <f t="shared" ref="S259:T259" si="346">E257</f>
        <v/>
      </c>
      <c r="T259" s="106" t="str">
        <f t="shared" si="346"/>
        <v/>
      </c>
      <c r="U259" s="112">
        <f ca="1">A257</f>
        <v>0</v>
      </c>
      <c r="V259" s="108" t="str">
        <f>C257</f>
        <v/>
      </c>
      <c r="W259" s="10"/>
      <c r="X259" s="5"/>
      <c r="Y259" s="5"/>
      <c r="Z259" s="5"/>
    </row>
    <row r="260" spans="1:26" ht="19.5" customHeight="1">
      <c r="A260" s="204">
        <f ca="1">SUM(K260:K262)</f>
        <v>0</v>
      </c>
      <c r="B260" s="192">
        <v>87</v>
      </c>
      <c r="C260" s="195" t="str">
        <f>IF($D261="","",IF(IFERROR(VLOOKUP($D261,Atletas!$B$2:$F$98,5,FALSE),"") ="","CLUBE",VLOOKUP($D261,Atletas!$B$2:$F$98,5,FALSE)))</f>
        <v/>
      </c>
      <c r="D260" s="79"/>
      <c r="E260" s="198" t="str">
        <f>IF($D261="","",IF(IFERROR(VLOOKUP($D261,Atletas!$B$2:$F$98,3,FALSE),"") ="","DD/MM/AAAA",VLOOKUP($D261,Atletas!$B$2:$F$98,3,FALSE)))</f>
        <v/>
      </c>
      <c r="F260" s="201" t="str">
        <f>IF($D261="","",IF(IFERROR(VLOOKUP($D261,Atletas!$B$2:$F$98,4,FALSE),"") ="","Gênero",VLOOKUP($D261,Atletas!$B$2:$F$98,4,FALSE)))</f>
        <v/>
      </c>
      <c r="G260" s="202" t="str">
        <f>IF($D261="","",IF(IFERROR(VLOOKUP($D261,Atletas!$B$2:$F$98,2,FALSE),"") ="","Cadastro não encontrado. Digite os dados.",VLOOKUP($D261,Atletas!$B$2:$F$98,2,FALSE)))</f>
        <v/>
      </c>
      <c r="H260" s="80"/>
      <c r="I260" s="81" t="str">
        <f ca="1">IF(H260="","",IF(VLOOKUP(H260,Geral!$B$13:$D$34,3,FALSE)="&lt;=",IF(YEAR(NOW())-YEAR(E260)&gt;VLOOKUP(H260,Geral!$B$13:$C$34,2,FALSE),"ý","þ"),IF(VLOOKUP(H260,Geral!$B$13:$D$34,3,FALSE)="&gt;=",IF(YEAR(NOW())-YEAR(E260)&lt;VLOOKUP(H260,Geral!$B$13:$C$34,2,FALSE),"ý","þ"))))</f>
        <v/>
      </c>
      <c r="J260" s="203" t="s">
        <v>92</v>
      </c>
      <c r="K260" s="82">
        <f ca="1">SUM(IF(J260="Sim",IF(H260="",0,IF(OR(H260 = Geral!$A$43,H260 = Geral!$A$44),Geral!$H$13,IF(YEAR(NOW())-YEAR(E260) &lt; 19,Geral!$I$17,Geral!$H$17))),0),IF(H260="",0,IF(OR(H260 = Geral!$A$43,H260 = Geral!$A$44),Geral!$H$13,IF(YEAR(NOW())-YEAR(E260) &lt; 18,Geral!$I$13,Geral!$H$13))))</f>
        <v>0</v>
      </c>
      <c r="L260" s="207"/>
      <c r="M260" s="208"/>
      <c r="N260" s="209"/>
      <c r="O260" s="83" t="str">
        <f>G260</f>
        <v/>
      </c>
      <c r="P260" s="84">
        <f>D261</f>
        <v>0</v>
      </c>
      <c r="Q260" s="85">
        <f t="shared" si="342"/>
        <v>0</v>
      </c>
      <c r="R260" s="85"/>
      <c r="S260" s="86" t="str">
        <f t="shared" ref="S260:T260" si="347">E260</f>
        <v/>
      </c>
      <c r="T260" s="85" t="str">
        <f t="shared" si="347"/>
        <v/>
      </c>
      <c r="U260" s="87">
        <f ca="1">A260</f>
        <v>0</v>
      </c>
      <c r="V260" s="88" t="str">
        <f>C260</f>
        <v/>
      </c>
      <c r="W260" s="10"/>
      <c r="X260" s="5"/>
      <c r="Y260" s="5"/>
      <c r="Z260" s="5"/>
    </row>
    <row r="261" spans="1:26" ht="19.5" customHeight="1">
      <c r="A261" s="205"/>
      <c r="B261" s="193"/>
      <c r="C261" s="196"/>
      <c r="D261" s="89"/>
      <c r="E261" s="199"/>
      <c r="F261" s="193"/>
      <c r="G261" s="193"/>
      <c r="H261" s="90"/>
      <c r="I261" s="91" t="str">
        <f ca="1">IF(H261="","",IF(VLOOKUP(H261,Geral!$B$35:$D$56,3,FALSE)="&lt;=",IF(YEAR(NOW())-YEAR(E260)&gt;VLOOKUP(H261,Geral!$B$35:$C$56,2,FALSE),"ý","þ"),IF(VLOOKUP(H261,Geral!$B$35:$D$56,3,FALSE)="&gt;=",IF(YEAR(NOW())-YEAR(E260)&lt;VLOOKUP(H261,Geral!$B$35:$C$56,2,FALSE),"ý","þ"))))</f>
        <v/>
      </c>
      <c r="J261" s="193"/>
      <c r="K261" s="92">
        <f ca="1">IF(H261="",0,IF(OR(H261 = Geral!$A$43,H261 = Geral!$A$44),Geral!$H$15,IF(YEAR(NOW())-YEAR(E260) &lt; 19,Geral!$I$15,Geral!$H$15)))</f>
        <v>0</v>
      </c>
      <c r="L261" s="89"/>
      <c r="M261" s="91" t="str">
        <f ca="1">IF(L261="","",IF(VLOOKUP($H261,Geral!$B$36:$D$56,3,FALSE)="&lt;=",IF(YEAR(NOW())-YEAR(VLOOKUP(L261,Atletas!$B$2:$D$98,3,FALSE))&gt;VLOOKUP($H261,Geral!$B$36:$C$56,2,FALSE),"ý","þ"),IF(VLOOKUP($H261,Geral!$B$36:$D$56,3,FALSE)="&gt;=",IF(YEAR(NOW())-YEAR(VLOOKUP(L261,Atletas!$B$2:$D$98,3,FALSE))&lt;VLOOKUP($H261,Geral!$B$36:$C$56,2,FALSE),"ý","þ"))))</f>
        <v/>
      </c>
      <c r="N261" s="93" t="str">
        <f>IF($L261="","",IF(IFERROR(VLOOKUP($L261,Atletas!$B$2:$F$98,2,FALSE),"") ="","Cadastro não encontrado. Digite os dados.",VLOOKUP($L261,Atletas!$B$2:$F$98,2,FALSE)))</f>
        <v/>
      </c>
      <c r="O261" s="94" t="str">
        <f>G260</f>
        <v/>
      </c>
      <c r="P261" s="95">
        <f>D261</f>
        <v>0</v>
      </c>
      <c r="Q261" s="96">
        <f t="shared" si="342"/>
        <v>0</v>
      </c>
      <c r="R261" s="95">
        <f t="shared" ref="R261:R262" si="348">L261</f>
        <v>0</v>
      </c>
      <c r="S261" s="97" t="str">
        <f t="shared" ref="S261:T261" si="349">E260</f>
        <v/>
      </c>
      <c r="T261" s="96" t="str">
        <f t="shared" si="349"/>
        <v/>
      </c>
      <c r="U261" s="110">
        <f ca="1">A260</f>
        <v>0</v>
      </c>
      <c r="V261" s="98" t="str">
        <f>C260</f>
        <v/>
      </c>
      <c r="W261" s="10"/>
      <c r="X261" s="5"/>
      <c r="Y261" s="5"/>
      <c r="Z261" s="5"/>
    </row>
    <row r="262" spans="1:26" ht="19.5" customHeight="1">
      <c r="A262" s="206"/>
      <c r="B262" s="194"/>
      <c r="C262" s="197"/>
      <c r="D262" s="99"/>
      <c r="E262" s="200"/>
      <c r="F262" s="194"/>
      <c r="G262" s="194"/>
      <c r="H262" s="100"/>
      <c r="I262" s="101" t="str">
        <f ca="1">IF(H262="","",IF(VLOOKUP(H262,Geral!$B$57:$D$67,3,FALSE)="&lt;=",IF(YEAR(NOW())-YEAR(E260)&gt;VLOOKUP(H262,Geral!$B$57:$C$67,2,FALSE),"ý","þ"),IF(VLOOKUP(H262,Geral!$B$57:$D$67,3,FALSE)="&gt;=",IF(YEAR(NOW())-YEAR(E260)&lt;VLOOKUP(H262,Geral!$B$57:$C$67,2,FALSE),"ý","þ"))))</f>
        <v/>
      </c>
      <c r="J262" s="194"/>
      <c r="K262" s="102">
        <f ca="1">IF(H262="",0,IF(OR(H262 = Geral!$A$43,H262 = Geral!$A$44),Geral!$H$15,IF(YEAR(NOW())-YEAR(E260) &lt; 19,Geral!$I$15,Geral!$H$15)))</f>
        <v>0</v>
      </c>
      <c r="L262" s="89"/>
      <c r="M262" s="91" t="str">
        <f ca="1">IF(L262="","",IF(VLOOKUP($H262,Geral!$B$58:$D$67,3,FALSE)="&lt;=",IF(YEAR(NOW())-YEAR(VLOOKUP(L262,Atletas!$B$2:$D$98,3,FALSE))&gt;VLOOKUP($H262,Geral!$B$58:$C$67,2,FALSE),"ý","þ"),IF(VLOOKUP($H262,Geral!$B$58:$D$67,3,FALSE)="&gt;=",IF(YEAR(NOW())-YEAR(VLOOKUP(L262,Atletas!$B$2:$D$98,3,FALSE))&lt;VLOOKUP($H262,Geral!$B$58:$C$67,2,FALSE),"ý","þ"))))</f>
        <v/>
      </c>
      <c r="N262" s="103" t="str">
        <f>IF($L262="","",IF(IFERROR(VLOOKUP($L262,Atletas!$B$2:$F$98,2,FALSE),"") ="","Cadastro não encontrado. Digite os dados.",VLOOKUP($L262,Atletas!$B$2:$F$98,2,FALSE)))</f>
        <v/>
      </c>
      <c r="O262" s="104" t="str">
        <f>G260</f>
        <v/>
      </c>
      <c r="P262" s="105">
        <f>D261</f>
        <v>0</v>
      </c>
      <c r="Q262" s="106">
        <f t="shared" si="342"/>
        <v>0</v>
      </c>
      <c r="R262" s="105">
        <f t="shared" si="348"/>
        <v>0</v>
      </c>
      <c r="S262" s="107" t="str">
        <f t="shared" ref="S262:T262" si="350">E260</f>
        <v/>
      </c>
      <c r="T262" s="106" t="str">
        <f t="shared" si="350"/>
        <v/>
      </c>
      <c r="U262" s="112">
        <f ca="1">A260</f>
        <v>0</v>
      </c>
      <c r="V262" s="108" t="str">
        <f>C260</f>
        <v/>
      </c>
      <c r="W262" s="10"/>
      <c r="X262" s="5"/>
      <c r="Y262" s="5"/>
      <c r="Z262" s="5"/>
    </row>
    <row r="263" spans="1:26" ht="19.5" customHeight="1">
      <c r="A263" s="204">
        <f ca="1">SUM(K263:K265)</f>
        <v>0</v>
      </c>
      <c r="B263" s="192">
        <v>88</v>
      </c>
      <c r="C263" s="195" t="str">
        <f>IF($D264="","",IF(IFERROR(VLOOKUP($D264,Atletas!$B$2:$F$98,5,FALSE),"") ="","CLUBE",VLOOKUP($D264,Atletas!$B$2:$F$98,5,FALSE)))</f>
        <v/>
      </c>
      <c r="D263" s="79"/>
      <c r="E263" s="198" t="str">
        <f>IF($D264="","",IF(IFERROR(VLOOKUP($D264,Atletas!$B$2:$F$98,3,FALSE),"") ="","DD/MM/AAAA",VLOOKUP($D264,Atletas!$B$2:$F$98,3,FALSE)))</f>
        <v/>
      </c>
      <c r="F263" s="201" t="str">
        <f>IF($D264="","",IF(IFERROR(VLOOKUP($D264,Atletas!$B$2:$F$98,4,FALSE),"") ="","Gênero",VLOOKUP($D264,Atletas!$B$2:$F$98,4,FALSE)))</f>
        <v/>
      </c>
      <c r="G263" s="202" t="str">
        <f>IF($D264="","",IF(IFERROR(VLOOKUP($D264,Atletas!$B$2:$F$98,2,FALSE),"") ="","Cadastro não encontrado. Digite os dados.",VLOOKUP($D264,Atletas!$B$2:$F$98,2,FALSE)))</f>
        <v/>
      </c>
      <c r="H263" s="80"/>
      <c r="I263" s="81" t="str">
        <f ca="1">IF(H263="","",IF(VLOOKUP(H263,Geral!$B$13:$D$34,3,FALSE)="&lt;=",IF(YEAR(NOW())-YEAR(E263)&gt;VLOOKUP(H263,Geral!$B$13:$C$34,2,FALSE),"ý","þ"),IF(VLOOKUP(H263,Geral!$B$13:$D$34,3,FALSE)="&gt;=",IF(YEAR(NOW())-YEAR(E263)&lt;VLOOKUP(H263,Geral!$B$13:$C$34,2,FALSE),"ý","þ"))))</f>
        <v/>
      </c>
      <c r="J263" s="203" t="s">
        <v>92</v>
      </c>
      <c r="K263" s="82">
        <f ca="1">SUM(IF(J263="Sim",IF(H263="",0,IF(OR(H263 = Geral!$A$43,H263 = Geral!$A$44),Geral!$H$13,IF(YEAR(NOW())-YEAR(E263) &lt; 19,Geral!$I$17,Geral!$H$17))),0),IF(H263="",0,IF(OR(H263 = Geral!$A$43,H263 = Geral!$A$44),Geral!$H$13,IF(YEAR(NOW())-YEAR(E263) &lt; 18,Geral!$I$13,Geral!$H$13))))</f>
        <v>0</v>
      </c>
      <c r="L263" s="207"/>
      <c r="M263" s="208"/>
      <c r="N263" s="209"/>
      <c r="O263" s="83" t="str">
        <f>G263</f>
        <v/>
      </c>
      <c r="P263" s="84">
        <f>D264</f>
        <v>0</v>
      </c>
      <c r="Q263" s="85">
        <f t="shared" si="342"/>
        <v>0</v>
      </c>
      <c r="R263" s="85"/>
      <c r="S263" s="86" t="str">
        <f t="shared" ref="S263:T263" si="351">E263</f>
        <v/>
      </c>
      <c r="T263" s="85" t="str">
        <f t="shared" si="351"/>
        <v/>
      </c>
      <c r="U263" s="87">
        <f ca="1">A263</f>
        <v>0</v>
      </c>
      <c r="V263" s="88" t="str">
        <f>C263</f>
        <v/>
      </c>
      <c r="W263" s="10"/>
      <c r="X263" s="5"/>
      <c r="Y263" s="5"/>
      <c r="Z263" s="5"/>
    </row>
    <row r="264" spans="1:26" ht="19.5" customHeight="1">
      <c r="A264" s="205"/>
      <c r="B264" s="193"/>
      <c r="C264" s="196"/>
      <c r="D264" s="89"/>
      <c r="E264" s="199"/>
      <c r="F264" s="193"/>
      <c r="G264" s="193"/>
      <c r="H264" s="90"/>
      <c r="I264" s="91" t="str">
        <f ca="1">IF(H264="","",IF(VLOOKUP(H264,Geral!$B$35:$D$56,3,FALSE)="&lt;=",IF(YEAR(NOW())-YEAR(E263)&gt;VLOOKUP(H264,Geral!$B$35:$C$56,2,FALSE),"ý","þ"),IF(VLOOKUP(H264,Geral!$B$35:$D$56,3,FALSE)="&gt;=",IF(YEAR(NOW())-YEAR(E263)&lt;VLOOKUP(H264,Geral!$B$35:$C$56,2,FALSE),"ý","þ"))))</f>
        <v/>
      </c>
      <c r="J264" s="193"/>
      <c r="K264" s="92">
        <f ca="1">IF(H264="",0,IF(OR(H264 = Geral!$A$43,H264 = Geral!$A$44),Geral!$H$15,IF(YEAR(NOW())-YEAR(E263) &lt; 19,Geral!$I$15,Geral!$H$15)))</f>
        <v>0</v>
      </c>
      <c r="L264" s="89"/>
      <c r="M264" s="91" t="str">
        <f ca="1">IF(L264="","",IF(VLOOKUP($H264,Geral!$B$36:$D$56,3,FALSE)="&lt;=",IF(YEAR(NOW())-YEAR(VLOOKUP(L264,Atletas!$B$2:$D$98,3,FALSE))&gt;VLOOKUP($H264,Geral!$B$36:$C$56,2,FALSE),"ý","þ"),IF(VLOOKUP($H264,Geral!$B$36:$D$56,3,FALSE)="&gt;=",IF(YEAR(NOW())-YEAR(VLOOKUP(L264,Atletas!$B$2:$D$98,3,FALSE))&lt;VLOOKUP($H264,Geral!$B$36:$C$56,2,FALSE),"ý","þ"))))</f>
        <v/>
      </c>
      <c r="N264" s="93" t="str">
        <f>IF($L264="","",IF(IFERROR(VLOOKUP($L264,Atletas!$B$2:$F$98,2,FALSE),"") ="","Cadastro não encontrado. Digite os dados.",VLOOKUP($L264,Atletas!$B$2:$F$98,2,FALSE)))</f>
        <v/>
      </c>
      <c r="O264" s="94" t="str">
        <f>G263</f>
        <v/>
      </c>
      <c r="P264" s="95">
        <f>D264</f>
        <v>0</v>
      </c>
      <c r="Q264" s="96">
        <f t="shared" si="342"/>
        <v>0</v>
      </c>
      <c r="R264" s="95">
        <f t="shared" ref="R264:R265" si="352">L264</f>
        <v>0</v>
      </c>
      <c r="S264" s="97" t="str">
        <f t="shared" ref="S264:T264" si="353">E263</f>
        <v/>
      </c>
      <c r="T264" s="96" t="str">
        <f t="shared" si="353"/>
        <v/>
      </c>
      <c r="U264" s="110">
        <f ca="1">A263</f>
        <v>0</v>
      </c>
      <c r="V264" s="98" t="str">
        <f>C263</f>
        <v/>
      </c>
      <c r="W264" s="10"/>
      <c r="X264" s="5"/>
      <c r="Y264" s="5"/>
      <c r="Z264" s="5"/>
    </row>
    <row r="265" spans="1:26" ht="19.5" customHeight="1">
      <c r="A265" s="206"/>
      <c r="B265" s="194"/>
      <c r="C265" s="197"/>
      <c r="D265" s="99"/>
      <c r="E265" s="200"/>
      <c r="F265" s="194"/>
      <c r="G265" s="194"/>
      <c r="H265" s="100"/>
      <c r="I265" s="101" t="str">
        <f ca="1">IF(H265="","",IF(VLOOKUP(H265,Geral!$B$57:$D$67,3,FALSE)="&lt;=",IF(YEAR(NOW())-YEAR(E263)&gt;VLOOKUP(H265,Geral!$B$57:$C$67,2,FALSE),"ý","þ"),IF(VLOOKUP(H265,Geral!$B$57:$D$67,3,FALSE)="&gt;=",IF(YEAR(NOW())-YEAR(E263)&lt;VLOOKUP(H265,Geral!$B$57:$C$67,2,FALSE),"ý","þ"))))</f>
        <v/>
      </c>
      <c r="J265" s="194"/>
      <c r="K265" s="102">
        <f ca="1">IF(H265="",0,IF(OR(H265 = Geral!$A$43,H265 = Geral!$A$44),Geral!$H$15,IF(YEAR(NOW())-YEAR(E263) &lt; 19,Geral!$I$15,Geral!$H$15)))</f>
        <v>0</v>
      </c>
      <c r="L265" s="89"/>
      <c r="M265" s="91" t="str">
        <f ca="1">IF(L265="","",IF(VLOOKUP($H265,Geral!$B$58:$D$67,3,FALSE)="&lt;=",IF(YEAR(NOW())-YEAR(VLOOKUP(L265,Atletas!$B$2:$D$98,3,FALSE))&gt;VLOOKUP($H265,Geral!$B$58:$C$67,2,FALSE),"ý","þ"),IF(VLOOKUP($H265,Geral!$B$58:$D$67,3,FALSE)="&gt;=",IF(YEAR(NOW())-YEAR(VLOOKUP(L265,Atletas!$B$2:$D$98,3,FALSE))&lt;VLOOKUP($H265,Geral!$B$58:$C$67,2,FALSE),"ý","þ"))))</f>
        <v/>
      </c>
      <c r="N265" s="103" t="str">
        <f>IF($L265="","",IF(IFERROR(VLOOKUP($L265,Atletas!$B$2:$F$98,2,FALSE),"") ="","Cadastro não encontrado. Digite os dados.",VLOOKUP($L265,Atletas!$B$2:$F$98,2,FALSE)))</f>
        <v/>
      </c>
      <c r="O265" s="104" t="str">
        <f>G263</f>
        <v/>
      </c>
      <c r="P265" s="105">
        <f>D264</f>
        <v>0</v>
      </c>
      <c r="Q265" s="106">
        <f t="shared" si="342"/>
        <v>0</v>
      </c>
      <c r="R265" s="105">
        <f t="shared" si="352"/>
        <v>0</v>
      </c>
      <c r="S265" s="107" t="str">
        <f t="shared" ref="S265:T265" si="354">E263</f>
        <v/>
      </c>
      <c r="T265" s="106" t="str">
        <f t="shared" si="354"/>
        <v/>
      </c>
      <c r="U265" s="112">
        <f ca="1">A263</f>
        <v>0</v>
      </c>
      <c r="V265" s="108" t="str">
        <f>C263</f>
        <v/>
      </c>
      <c r="W265" s="10"/>
      <c r="X265" s="5"/>
      <c r="Y265" s="5"/>
      <c r="Z265" s="5"/>
    </row>
    <row r="266" spans="1:26" ht="19.5" customHeight="1">
      <c r="A266" s="204">
        <f ca="1">SUM(K266:K268)</f>
        <v>0</v>
      </c>
      <c r="B266" s="192">
        <v>89</v>
      </c>
      <c r="C266" s="195" t="str">
        <f>IF($D267="","",IF(IFERROR(VLOOKUP($D267,Atletas!$B$2:$F$98,5,FALSE),"") ="","CLUBE",VLOOKUP($D267,Atletas!$B$2:$F$98,5,FALSE)))</f>
        <v/>
      </c>
      <c r="D266" s="79"/>
      <c r="E266" s="198" t="str">
        <f>IF($D267="","",IF(IFERROR(VLOOKUP($D267,Atletas!$B$2:$F$98,3,FALSE),"") ="","DD/MM/AAAA",VLOOKUP($D267,Atletas!$B$2:$F$98,3,FALSE)))</f>
        <v/>
      </c>
      <c r="F266" s="201" t="str">
        <f>IF($D267="","",IF(IFERROR(VLOOKUP($D267,Atletas!$B$2:$F$98,4,FALSE),"") ="","Gênero",VLOOKUP($D267,Atletas!$B$2:$F$98,4,FALSE)))</f>
        <v/>
      </c>
      <c r="G266" s="202" t="str">
        <f>IF($D267="","",IF(IFERROR(VLOOKUP($D267,Atletas!$B$2:$F$98,2,FALSE),"") ="","Cadastro não encontrado. Digite os dados.",VLOOKUP($D267,Atletas!$B$2:$F$98,2,FALSE)))</f>
        <v/>
      </c>
      <c r="H266" s="80"/>
      <c r="I266" s="81" t="str">
        <f ca="1">IF(H266="","",IF(VLOOKUP(H266,Geral!$B$13:$D$34,3,FALSE)="&lt;=",IF(YEAR(NOW())-YEAR(E266)&gt;VLOOKUP(H266,Geral!$B$13:$C$34,2,FALSE),"ý","þ"),IF(VLOOKUP(H266,Geral!$B$13:$D$34,3,FALSE)="&gt;=",IF(YEAR(NOW())-YEAR(E266)&lt;VLOOKUP(H266,Geral!$B$13:$C$34,2,FALSE),"ý","þ"))))</f>
        <v/>
      </c>
      <c r="J266" s="203" t="s">
        <v>92</v>
      </c>
      <c r="K266" s="82">
        <f ca="1">SUM(IF(J266="Sim",IF(H266="",0,IF(OR(H266 = Geral!$A$43,H266 = Geral!$A$44),Geral!$H$13,IF(YEAR(NOW())-YEAR(E266) &lt; 19,Geral!$I$17,Geral!$H$17))),0),IF(H266="",0,IF(OR(H266 = Geral!$A$43,H266 = Geral!$A$44),Geral!$H$13,IF(YEAR(NOW())-YEAR(E266) &lt; 18,Geral!$I$13,Geral!$H$13))))</f>
        <v>0</v>
      </c>
      <c r="L266" s="207"/>
      <c r="M266" s="208"/>
      <c r="N266" s="209"/>
      <c r="O266" s="83" t="str">
        <f>G266</f>
        <v/>
      </c>
      <c r="P266" s="84">
        <f>D267</f>
        <v>0</v>
      </c>
      <c r="Q266" s="85">
        <f t="shared" si="342"/>
        <v>0</v>
      </c>
      <c r="R266" s="85"/>
      <c r="S266" s="86" t="str">
        <f t="shared" ref="S266:T266" si="355">E266</f>
        <v/>
      </c>
      <c r="T266" s="85" t="str">
        <f t="shared" si="355"/>
        <v/>
      </c>
      <c r="U266" s="87">
        <f ca="1">A266</f>
        <v>0</v>
      </c>
      <c r="V266" s="88" t="str">
        <f>C266</f>
        <v/>
      </c>
      <c r="W266" s="10"/>
      <c r="X266" s="5"/>
      <c r="Y266" s="5"/>
      <c r="Z266" s="5"/>
    </row>
    <row r="267" spans="1:26" ht="19.5" customHeight="1">
      <c r="A267" s="205"/>
      <c r="B267" s="193"/>
      <c r="C267" s="196"/>
      <c r="D267" s="89"/>
      <c r="E267" s="199"/>
      <c r="F267" s="193"/>
      <c r="G267" s="193"/>
      <c r="H267" s="90"/>
      <c r="I267" s="91" t="str">
        <f ca="1">IF(H267="","",IF(VLOOKUP(H267,Geral!$B$35:$D$56,3,FALSE)="&lt;=",IF(YEAR(NOW())-YEAR(E266)&gt;VLOOKUP(H267,Geral!$B$35:$C$56,2,FALSE),"ý","þ"),IF(VLOOKUP(H267,Geral!$B$35:$D$56,3,FALSE)="&gt;=",IF(YEAR(NOW())-YEAR(E266)&lt;VLOOKUP(H267,Geral!$B$35:$C$56,2,FALSE),"ý","þ"))))</f>
        <v/>
      </c>
      <c r="J267" s="193"/>
      <c r="K267" s="92">
        <f ca="1">IF(H267="",0,IF(OR(H267 = Geral!$A$43,H267 = Geral!$A$44),Geral!$H$15,IF(YEAR(NOW())-YEAR(E266) &lt; 19,Geral!$I$15,Geral!$H$15)))</f>
        <v>0</v>
      </c>
      <c r="L267" s="89"/>
      <c r="M267" s="91" t="str">
        <f ca="1">IF(L267="","",IF(VLOOKUP($H267,Geral!$B$36:$D$56,3,FALSE)="&lt;=",IF(YEAR(NOW())-YEAR(VLOOKUP(L267,Atletas!$B$2:$D$98,3,FALSE))&gt;VLOOKUP($H267,Geral!$B$36:$C$56,2,FALSE),"ý","þ"),IF(VLOOKUP($H267,Geral!$B$36:$D$56,3,FALSE)="&gt;=",IF(YEAR(NOW())-YEAR(VLOOKUP(L267,Atletas!$B$2:$D$98,3,FALSE))&lt;VLOOKUP($H267,Geral!$B$36:$C$56,2,FALSE),"ý","þ"))))</f>
        <v/>
      </c>
      <c r="N267" s="93" t="str">
        <f>IF($L267="","",IF(IFERROR(VLOOKUP($L267,Atletas!$B$2:$F$98,2,FALSE),"") ="","Cadastro não encontrado. Digite os dados.",VLOOKUP($L267,Atletas!$B$2:$F$98,2,FALSE)))</f>
        <v/>
      </c>
      <c r="O267" s="94" t="str">
        <f>G266</f>
        <v/>
      </c>
      <c r="P267" s="95">
        <f>D267</f>
        <v>0</v>
      </c>
      <c r="Q267" s="96">
        <f t="shared" si="342"/>
        <v>0</v>
      </c>
      <c r="R267" s="95">
        <f t="shared" ref="R267:R268" si="356">L267</f>
        <v>0</v>
      </c>
      <c r="S267" s="97" t="str">
        <f t="shared" ref="S267:T267" si="357">E266</f>
        <v/>
      </c>
      <c r="T267" s="96" t="str">
        <f t="shared" si="357"/>
        <v/>
      </c>
      <c r="U267" s="110">
        <f ca="1">A266</f>
        <v>0</v>
      </c>
      <c r="V267" s="98" t="str">
        <f>C266</f>
        <v/>
      </c>
      <c r="W267" s="10"/>
      <c r="X267" s="5"/>
      <c r="Y267" s="5"/>
      <c r="Z267" s="5"/>
    </row>
    <row r="268" spans="1:26" ht="19.5" customHeight="1">
      <c r="A268" s="206"/>
      <c r="B268" s="194"/>
      <c r="C268" s="197"/>
      <c r="D268" s="99"/>
      <c r="E268" s="200"/>
      <c r="F268" s="194"/>
      <c r="G268" s="194"/>
      <c r="H268" s="100"/>
      <c r="I268" s="101" t="str">
        <f ca="1">IF(H268="","",IF(VLOOKUP(H268,Geral!$B$57:$D$67,3,FALSE)="&lt;=",IF(YEAR(NOW())-YEAR(E266)&gt;VLOOKUP(H268,Geral!$B$57:$C$67,2,FALSE),"ý","þ"),IF(VLOOKUP(H268,Geral!$B$57:$D$67,3,FALSE)="&gt;=",IF(YEAR(NOW())-YEAR(E266)&lt;VLOOKUP(H268,Geral!$B$57:$C$67,2,FALSE),"ý","þ"))))</f>
        <v/>
      </c>
      <c r="J268" s="194"/>
      <c r="K268" s="102">
        <f ca="1">IF(H268="",0,IF(OR(H268 = Geral!$A$43,H268 = Geral!$A$44),Geral!$H$15,IF(YEAR(NOW())-YEAR(E266) &lt; 19,Geral!$I$15,Geral!$H$15)))</f>
        <v>0</v>
      </c>
      <c r="L268" s="89"/>
      <c r="M268" s="91" t="str">
        <f ca="1">IF(L268="","",IF(VLOOKUP($H268,Geral!$B$58:$D$67,3,FALSE)="&lt;=",IF(YEAR(NOW())-YEAR(VLOOKUP(L268,Atletas!$B$2:$D$98,3,FALSE))&gt;VLOOKUP($H268,Geral!$B$58:$C$67,2,FALSE),"ý","þ"),IF(VLOOKUP($H268,Geral!$B$58:$D$67,3,FALSE)="&gt;=",IF(YEAR(NOW())-YEAR(VLOOKUP(L268,Atletas!$B$2:$D$98,3,FALSE))&lt;VLOOKUP($H268,Geral!$B$58:$C$67,2,FALSE),"ý","þ"))))</f>
        <v/>
      </c>
      <c r="N268" s="103" t="str">
        <f>IF($L268="","",IF(IFERROR(VLOOKUP($L268,Atletas!$B$2:$F$98,2,FALSE),"") ="","Cadastro não encontrado. Digite os dados.",VLOOKUP($L268,Atletas!$B$2:$F$98,2,FALSE)))</f>
        <v/>
      </c>
      <c r="O268" s="104" t="str">
        <f>G266</f>
        <v/>
      </c>
      <c r="P268" s="105">
        <f>D267</f>
        <v>0</v>
      </c>
      <c r="Q268" s="106">
        <f t="shared" si="342"/>
        <v>0</v>
      </c>
      <c r="R268" s="105">
        <f t="shared" si="356"/>
        <v>0</v>
      </c>
      <c r="S268" s="107" t="str">
        <f t="shared" ref="S268:T268" si="358">E266</f>
        <v/>
      </c>
      <c r="T268" s="106" t="str">
        <f t="shared" si="358"/>
        <v/>
      </c>
      <c r="U268" s="112">
        <f ca="1">A266</f>
        <v>0</v>
      </c>
      <c r="V268" s="108" t="str">
        <f>C266</f>
        <v/>
      </c>
      <c r="W268" s="10"/>
      <c r="X268" s="5"/>
      <c r="Y268" s="5"/>
      <c r="Z268" s="5"/>
    </row>
    <row r="269" spans="1:26" ht="19.5" customHeight="1">
      <c r="A269" s="204">
        <f ca="1">SUM(K269:K271)</f>
        <v>0</v>
      </c>
      <c r="B269" s="192">
        <v>90</v>
      </c>
      <c r="C269" s="195" t="str">
        <f>IF($D270="","",IF(IFERROR(VLOOKUP($D270,Atletas!$B$2:$F$98,5,FALSE),"") ="","CLUBE",VLOOKUP($D270,Atletas!$B$2:$F$98,5,FALSE)))</f>
        <v/>
      </c>
      <c r="D269" s="79"/>
      <c r="E269" s="198" t="str">
        <f>IF($D270="","",IF(IFERROR(VLOOKUP($D270,Atletas!$B$2:$F$98,3,FALSE),"") ="","DD/MM/AAAA",VLOOKUP($D270,Atletas!$B$2:$F$98,3,FALSE)))</f>
        <v/>
      </c>
      <c r="F269" s="201" t="str">
        <f>IF($D270="","",IF(IFERROR(VLOOKUP($D270,Atletas!$B$2:$F$98,4,FALSE),"") ="","Gênero",VLOOKUP($D270,Atletas!$B$2:$F$98,4,FALSE)))</f>
        <v/>
      </c>
      <c r="G269" s="202" t="str">
        <f>IF($D270="","",IF(IFERROR(VLOOKUP($D270,Atletas!$B$2:$F$98,2,FALSE),"") ="","Cadastro não encontrado. Digite os dados.",VLOOKUP($D270,Atletas!$B$2:$F$98,2,FALSE)))</f>
        <v/>
      </c>
      <c r="H269" s="80"/>
      <c r="I269" s="81" t="str">
        <f ca="1">IF(H269="","",IF(VLOOKUP(H269,Geral!$B$13:$D$34,3,FALSE)="&lt;=",IF(YEAR(NOW())-YEAR(E269)&gt;VLOOKUP(H269,Geral!$B$13:$C$34,2,FALSE),"ý","þ"),IF(VLOOKUP(H269,Geral!$B$13:$D$34,3,FALSE)="&gt;=",IF(YEAR(NOW())-YEAR(E269)&lt;VLOOKUP(H269,Geral!$B$13:$C$34,2,FALSE),"ý","þ"))))</f>
        <v/>
      </c>
      <c r="J269" s="203" t="s">
        <v>92</v>
      </c>
      <c r="K269" s="82">
        <f ca="1">SUM(IF(J269="Sim",IF(H269="",0,IF(OR(H269 = Geral!$A$43,H269 = Geral!$A$44),Geral!$H$13,IF(YEAR(NOW())-YEAR(E269) &lt; 19,Geral!$I$17,Geral!$H$17))),0),IF(H269="",0,IF(OR(H269 = Geral!$A$43,H269 = Geral!$A$44),Geral!$H$13,IF(YEAR(NOW())-YEAR(E269) &lt; 18,Geral!$I$13,Geral!$H$13))))</f>
        <v>0</v>
      </c>
      <c r="L269" s="207"/>
      <c r="M269" s="208"/>
      <c r="N269" s="209"/>
      <c r="O269" s="83" t="str">
        <f>G269</f>
        <v/>
      </c>
      <c r="P269" s="84">
        <f>D270</f>
        <v>0</v>
      </c>
      <c r="Q269" s="85">
        <f t="shared" si="342"/>
        <v>0</v>
      </c>
      <c r="R269" s="85"/>
      <c r="S269" s="86" t="str">
        <f t="shared" ref="S269:T269" si="359">E269</f>
        <v/>
      </c>
      <c r="T269" s="85" t="str">
        <f t="shared" si="359"/>
        <v/>
      </c>
      <c r="U269" s="87">
        <f ca="1">A269</f>
        <v>0</v>
      </c>
      <c r="V269" s="88" t="str">
        <f>C269</f>
        <v/>
      </c>
      <c r="W269" s="10"/>
      <c r="X269" s="5"/>
      <c r="Y269" s="5"/>
      <c r="Z269" s="5"/>
    </row>
    <row r="270" spans="1:26" ht="19.5" customHeight="1">
      <c r="A270" s="205"/>
      <c r="B270" s="193"/>
      <c r="C270" s="196"/>
      <c r="D270" s="89"/>
      <c r="E270" s="199"/>
      <c r="F270" s="193"/>
      <c r="G270" s="193"/>
      <c r="H270" s="90"/>
      <c r="I270" s="91" t="str">
        <f ca="1">IF(H270="","",IF(VLOOKUP(H270,Geral!$B$35:$D$56,3,FALSE)="&lt;=",IF(YEAR(NOW())-YEAR(E269)&gt;VLOOKUP(H270,Geral!$B$35:$C$56,2,FALSE),"ý","þ"),IF(VLOOKUP(H270,Geral!$B$35:$D$56,3,FALSE)="&gt;=",IF(YEAR(NOW())-YEAR(E269)&lt;VLOOKUP(H270,Geral!$B$35:$C$56,2,FALSE),"ý","þ"))))</f>
        <v/>
      </c>
      <c r="J270" s="193"/>
      <c r="K270" s="92">
        <f ca="1">IF(H270="",0,IF(OR(H270 = Geral!$A$43,H270 = Geral!$A$44),Geral!$H$15,IF(YEAR(NOW())-YEAR(E269) &lt; 19,Geral!$I$15,Geral!$H$15)))</f>
        <v>0</v>
      </c>
      <c r="L270" s="89"/>
      <c r="M270" s="91" t="str">
        <f ca="1">IF(L270="","",IF(VLOOKUP($H270,Geral!$B$36:$D$56,3,FALSE)="&lt;=",IF(YEAR(NOW())-YEAR(VLOOKUP(L270,Atletas!$B$2:$D$98,3,FALSE))&gt;VLOOKUP($H270,Geral!$B$36:$C$56,2,FALSE),"ý","þ"),IF(VLOOKUP($H270,Geral!$B$36:$D$56,3,FALSE)="&gt;=",IF(YEAR(NOW())-YEAR(VLOOKUP(L270,Atletas!$B$2:$D$98,3,FALSE))&lt;VLOOKUP($H270,Geral!$B$36:$C$56,2,FALSE),"ý","þ"))))</f>
        <v/>
      </c>
      <c r="N270" s="93" t="str">
        <f>IF($L270="","",IF(IFERROR(VLOOKUP($L270,Atletas!$B$2:$F$98,2,FALSE),"") ="","Cadastro não encontrado. Digite os dados.",VLOOKUP($L270,Atletas!$B$2:$F$98,2,FALSE)))</f>
        <v/>
      </c>
      <c r="O270" s="94" t="str">
        <f>G269</f>
        <v/>
      </c>
      <c r="P270" s="95">
        <f>D270</f>
        <v>0</v>
      </c>
      <c r="Q270" s="96">
        <f t="shared" si="342"/>
        <v>0</v>
      </c>
      <c r="R270" s="95">
        <f t="shared" ref="R270:R271" si="360">L270</f>
        <v>0</v>
      </c>
      <c r="S270" s="97" t="str">
        <f t="shared" ref="S270:T270" si="361">E269</f>
        <v/>
      </c>
      <c r="T270" s="96" t="str">
        <f t="shared" si="361"/>
        <v/>
      </c>
      <c r="U270" s="110">
        <f ca="1">A269</f>
        <v>0</v>
      </c>
      <c r="V270" s="98" t="str">
        <f>C269</f>
        <v/>
      </c>
      <c r="W270" s="10"/>
      <c r="X270" s="5"/>
      <c r="Y270" s="5"/>
      <c r="Z270" s="5"/>
    </row>
    <row r="271" spans="1:26" ht="19.5" customHeight="1">
      <c r="A271" s="206"/>
      <c r="B271" s="194"/>
      <c r="C271" s="197"/>
      <c r="D271" s="99"/>
      <c r="E271" s="200"/>
      <c r="F271" s="194"/>
      <c r="G271" s="194"/>
      <c r="H271" s="100"/>
      <c r="I271" s="101" t="str">
        <f ca="1">IF(H271="","",IF(VLOOKUP(H271,Geral!$B$57:$D$67,3,FALSE)="&lt;=",IF(YEAR(NOW())-YEAR(E269)&gt;VLOOKUP(H271,Geral!$B$57:$C$67,2,FALSE),"ý","þ"),IF(VLOOKUP(H271,Geral!$B$57:$D$67,3,FALSE)="&gt;=",IF(YEAR(NOW())-YEAR(E269)&lt;VLOOKUP(H271,Geral!$B$57:$C$67,2,FALSE),"ý","þ"))))</f>
        <v/>
      </c>
      <c r="J271" s="194"/>
      <c r="K271" s="102">
        <f ca="1">IF(H271="",0,IF(OR(H271 = Geral!$A$43,H271 = Geral!$A$44),Geral!$H$15,IF(YEAR(NOW())-YEAR(E269) &lt; 19,Geral!$I$15,Geral!$H$15)))</f>
        <v>0</v>
      </c>
      <c r="L271" s="89"/>
      <c r="M271" s="91" t="str">
        <f ca="1">IF(L271="","",IF(VLOOKUP($H271,Geral!$B$58:$D$67,3,FALSE)="&lt;=",IF(YEAR(NOW())-YEAR(VLOOKUP(L271,Atletas!$B$2:$D$98,3,FALSE))&gt;VLOOKUP($H271,Geral!$B$58:$C$67,2,FALSE),"ý","þ"),IF(VLOOKUP($H271,Geral!$B$58:$D$67,3,FALSE)="&gt;=",IF(YEAR(NOW())-YEAR(VLOOKUP(L271,Atletas!$B$2:$D$98,3,FALSE))&lt;VLOOKUP($H271,Geral!$B$58:$C$67,2,FALSE),"ý","þ"))))</f>
        <v/>
      </c>
      <c r="N271" s="103" t="str">
        <f>IF($L271="","",IF(IFERROR(VLOOKUP($L271,Atletas!$B$2:$F$98,2,FALSE),"") ="","Cadastro não encontrado. Digite os dados.",VLOOKUP($L271,Atletas!$B$2:$F$98,2,FALSE)))</f>
        <v/>
      </c>
      <c r="O271" s="104" t="str">
        <f>G269</f>
        <v/>
      </c>
      <c r="P271" s="105">
        <f>D270</f>
        <v>0</v>
      </c>
      <c r="Q271" s="106">
        <f t="shared" si="342"/>
        <v>0</v>
      </c>
      <c r="R271" s="105">
        <f t="shared" si="360"/>
        <v>0</v>
      </c>
      <c r="S271" s="107" t="str">
        <f t="shared" ref="S271:T271" si="362">E269</f>
        <v/>
      </c>
      <c r="T271" s="106" t="str">
        <f t="shared" si="362"/>
        <v/>
      </c>
      <c r="U271" s="112">
        <f ca="1">A269</f>
        <v>0</v>
      </c>
      <c r="V271" s="108" t="str">
        <f>C269</f>
        <v/>
      </c>
      <c r="W271" s="10"/>
      <c r="X271" s="5"/>
      <c r="Y271" s="5"/>
      <c r="Z271" s="5"/>
    </row>
    <row r="272" spans="1:26" ht="19.5" customHeight="1">
      <c r="A272" s="204">
        <f ca="1">SUM(K272:K274)</f>
        <v>0</v>
      </c>
      <c r="B272" s="192">
        <v>91</v>
      </c>
      <c r="C272" s="195" t="str">
        <f>IF($D273="","",IF(IFERROR(VLOOKUP($D273,Atletas!$B$2:$F$98,5,FALSE),"") ="","CLUBE",VLOOKUP($D273,Atletas!$B$2:$F$98,5,FALSE)))</f>
        <v/>
      </c>
      <c r="D272" s="79"/>
      <c r="E272" s="198" t="str">
        <f>IF($D273="","",IF(IFERROR(VLOOKUP($D273,Atletas!$B$2:$F$98,3,FALSE),"") ="","DD/MM/AAAA",VLOOKUP($D273,Atletas!$B$2:$F$98,3,FALSE)))</f>
        <v/>
      </c>
      <c r="F272" s="201" t="str">
        <f>IF($D273="","",IF(IFERROR(VLOOKUP($D273,Atletas!$B$2:$F$98,4,FALSE),"") ="","Gênero",VLOOKUP($D273,Atletas!$B$2:$F$98,4,FALSE)))</f>
        <v/>
      </c>
      <c r="G272" s="202" t="str">
        <f>IF($D273="","",IF(IFERROR(VLOOKUP($D273,Atletas!$B$2:$F$98,2,FALSE),"") ="","Cadastro não encontrado. Digite os dados.",VLOOKUP($D273,Atletas!$B$2:$F$98,2,FALSE)))</f>
        <v/>
      </c>
      <c r="H272" s="80"/>
      <c r="I272" s="81" t="str">
        <f ca="1">IF(H272="","",IF(VLOOKUP(H272,Geral!$B$13:$D$34,3,FALSE)="&lt;=",IF(YEAR(NOW())-YEAR(E272)&gt;VLOOKUP(H272,Geral!$B$13:$C$34,2,FALSE),"ý","þ"),IF(VLOOKUP(H272,Geral!$B$13:$D$34,3,FALSE)="&gt;=",IF(YEAR(NOW())-YEAR(E272)&lt;VLOOKUP(H272,Geral!$B$13:$C$34,2,FALSE),"ý","þ"))))</f>
        <v/>
      </c>
      <c r="J272" s="203" t="s">
        <v>92</v>
      </c>
      <c r="K272" s="82">
        <f ca="1">SUM(IF(J272="Sim",IF(H272="",0,IF(OR(H272 = Geral!$A$43,H272 = Geral!$A$44),Geral!$H$13,IF(YEAR(NOW())-YEAR(E272) &lt; 19,Geral!$I$17,Geral!$H$17))),0),IF(H272="",0,IF(OR(H272 = Geral!$A$43,H272 = Geral!$A$44),Geral!$H$13,IF(YEAR(NOW())-YEAR(E272) &lt; 18,Geral!$I$13,Geral!$H$13))))</f>
        <v>0</v>
      </c>
      <c r="L272" s="207"/>
      <c r="M272" s="208"/>
      <c r="N272" s="209"/>
      <c r="O272" s="83" t="str">
        <f>G272</f>
        <v/>
      </c>
      <c r="P272" s="84">
        <f>D273</f>
        <v>0</v>
      </c>
      <c r="Q272" s="85">
        <f t="shared" si="342"/>
        <v>0</v>
      </c>
      <c r="R272" s="85"/>
      <c r="S272" s="86" t="str">
        <f t="shared" ref="S272:T272" si="363">E272</f>
        <v/>
      </c>
      <c r="T272" s="85" t="str">
        <f t="shared" si="363"/>
        <v/>
      </c>
      <c r="U272" s="87">
        <f ca="1">A272</f>
        <v>0</v>
      </c>
      <c r="V272" s="88" t="str">
        <f>C272</f>
        <v/>
      </c>
      <c r="W272" s="10"/>
      <c r="X272" s="5"/>
      <c r="Y272" s="5"/>
      <c r="Z272" s="5"/>
    </row>
    <row r="273" spans="1:26" ht="19.5" customHeight="1">
      <c r="A273" s="205"/>
      <c r="B273" s="193"/>
      <c r="C273" s="196"/>
      <c r="D273" s="89"/>
      <c r="E273" s="199"/>
      <c r="F273" s="193"/>
      <c r="G273" s="193"/>
      <c r="H273" s="90"/>
      <c r="I273" s="91" t="str">
        <f ca="1">IF(H273="","",IF(VLOOKUP(H273,Geral!$B$35:$D$56,3,FALSE)="&lt;=",IF(YEAR(NOW())-YEAR(E272)&gt;VLOOKUP(H273,Geral!$B$35:$C$56,2,FALSE),"ý","þ"),IF(VLOOKUP(H273,Geral!$B$35:$D$56,3,FALSE)="&gt;=",IF(YEAR(NOW())-YEAR(E272)&lt;VLOOKUP(H273,Geral!$B$35:$C$56,2,FALSE),"ý","þ"))))</f>
        <v/>
      </c>
      <c r="J273" s="193"/>
      <c r="K273" s="92">
        <f ca="1">IF(H273="",0,IF(OR(H273 = Geral!$A$43,H273 = Geral!$A$44),Geral!$H$15,IF(YEAR(NOW())-YEAR(E272) &lt; 19,Geral!$I$15,Geral!$H$15)))</f>
        <v>0</v>
      </c>
      <c r="L273" s="89"/>
      <c r="M273" s="91" t="str">
        <f ca="1">IF(L273="","",IF(VLOOKUP($H273,Geral!$B$36:$D$56,3,FALSE)="&lt;=",IF(YEAR(NOW())-YEAR(VLOOKUP(L273,Atletas!$B$2:$D$98,3,FALSE))&gt;VLOOKUP($H273,Geral!$B$36:$C$56,2,FALSE),"ý","þ"),IF(VLOOKUP($H273,Geral!$B$36:$D$56,3,FALSE)="&gt;=",IF(YEAR(NOW())-YEAR(VLOOKUP(L273,Atletas!$B$2:$D$98,3,FALSE))&lt;VLOOKUP($H273,Geral!$B$36:$C$56,2,FALSE),"ý","þ"))))</f>
        <v/>
      </c>
      <c r="N273" s="93" t="str">
        <f>IF($L273="","",IF(IFERROR(VLOOKUP($L273,Atletas!$B$2:$F$98,2,FALSE),"") ="","Cadastro não encontrado. Digite os dados.",VLOOKUP($L273,Atletas!$B$2:$F$98,2,FALSE)))</f>
        <v/>
      </c>
      <c r="O273" s="94" t="str">
        <f>G272</f>
        <v/>
      </c>
      <c r="P273" s="95">
        <f>D273</f>
        <v>0</v>
      </c>
      <c r="Q273" s="96">
        <f t="shared" si="342"/>
        <v>0</v>
      </c>
      <c r="R273" s="95">
        <f t="shared" ref="R273:R274" si="364">L273</f>
        <v>0</v>
      </c>
      <c r="S273" s="97" t="str">
        <f t="shared" ref="S273:T273" si="365">E272</f>
        <v/>
      </c>
      <c r="T273" s="96" t="str">
        <f t="shared" si="365"/>
        <v/>
      </c>
      <c r="U273" s="110">
        <f ca="1">A272</f>
        <v>0</v>
      </c>
      <c r="V273" s="98" t="str">
        <f>C272</f>
        <v/>
      </c>
      <c r="W273" s="10"/>
      <c r="X273" s="5"/>
      <c r="Y273" s="5"/>
      <c r="Z273" s="5"/>
    </row>
    <row r="274" spans="1:26" ht="19.5" customHeight="1">
      <c r="A274" s="206"/>
      <c r="B274" s="194"/>
      <c r="C274" s="197"/>
      <c r="D274" s="99"/>
      <c r="E274" s="200"/>
      <c r="F274" s="194"/>
      <c r="G274" s="194"/>
      <c r="H274" s="100"/>
      <c r="I274" s="101" t="str">
        <f ca="1">IF(H274="","",IF(VLOOKUP(H274,Geral!$B$57:$D$67,3,FALSE)="&lt;=",IF(YEAR(NOW())-YEAR(E272)&gt;VLOOKUP(H274,Geral!$B$57:$C$67,2,FALSE),"ý","þ"),IF(VLOOKUP(H274,Geral!$B$57:$D$67,3,FALSE)="&gt;=",IF(YEAR(NOW())-YEAR(E272)&lt;VLOOKUP(H274,Geral!$B$57:$C$67,2,FALSE),"ý","þ"))))</f>
        <v/>
      </c>
      <c r="J274" s="194"/>
      <c r="K274" s="102">
        <f ca="1">IF(H274="",0,IF(OR(H274 = Geral!$A$43,H274 = Geral!$A$44),Geral!$H$15,IF(YEAR(NOW())-YEAR(E272) &lt; 19,Geral!$I$15,Geral!$H$15)))</f>
        <v>0</v>
      </c>
      <c r="L274" s="89"/>
      <c r="M274" s="91" t="str">
        <f ca="1">IF(L274="","",IF(VLOOKUP($H274,Geral!$B$58:$D$67,3,FALSE)="&lt;=",IF(YEAR(NOW())-YEAR(VLOOKUP(L274,Atletas!$B$2:$D$98,3,FALSE))&gt;VLOOKUP($H274,Geral!$B$58:$C$67,2,FALSE),"ý","þ"),IF(VLOOKUP($H274,Geral!$B$58:$D$67,3,FALSE)="&gt;=",IF(YEAR(NOW())-YEAR(VLOOKUP(L274,Atletas!$B$2:$D$98,3,FALSE))&lt;VLOOKUP($H274,Geral!$B$58:$C$67,2,FALSE),"ý","þ"))))</f>
        <v/>
      </c>
      <c r="N274" s="103" t="str">
        <f>IF($L274="","",IF(IFERROR(VLOOKUP($L274,Atletas!$B$2:$F$98,2,FALSE),"") ="","Cadastro não encontrado. Digite os dados.",VLOOKUP($L274,Atletas!$B$2:$F$98,2,FALSE)))</f>
        <v/>
      </c>
      <c r="O274" s="104" t="str">
        <f>G272</f>
        <v/>
      </c>
      <c r="P274" s="105">
        <f>D273</f>
        <v>0</v>
      </c>
      <c r="Q274" s="106">
        <f t="shared" si="342"/>
        <v>0</v>
      </c>
      <c r="R274" s="105">
        <f t="shared" si="364"/>
        <v>0</v>
      </c>
      <c r="S274" s="107" t="str">
        <f t="shared" ref="S274:T274" si="366">E272</f>
        <v/>
      </c>
      <c r="T274" s="106" t="str">
        <f t="shared" si="366"/>
        <v/>
      </c>
      <c r="U274" s="112">
        <f ca="1">A272</f>
        <v>0</v>
      </c>
      <c r="V274" s="108" t="str">
        <f>C272</f>
        <v/>
      </c>
      <c r="W274" s="10"/>
      <c r="X274" s="5"/>
      <c r="Y274" s="5"/>
      <c r="Z274" s="5"/>
    </row>
    <row r="275" spans="1:26" ht="19.5" customHeight="1">
      <c r="A275" s="204">
        <f ca="1">SUM(K275:K277)</f>
        <v>0</v>
      </c>
      <c r="B275" s="192">
        <v>92</v>
      </c>
      <c r="C275" s="195" t="str">
        <f>IF($D276="","",IF(IFERROR(VLOOKUP($D276,Atletas!$B$2:$F$98,5,FALSE),"") ="","CLUBE",VLOOKUP($D276,Atletas!$B$2:$F$98,5,FALSE)))</f>
        <v/>
      </c>
      <c r="D275" s="79"/>
      <c r="E275" s="198" t="str">
        <f>IF($D276="","",IF(IFERROR(VLOOKUP($D276,Atletas!$B$2:$F$98,3,FALSE),"") ="","DD/MM/AAAA",VLOOKUP($D276,Atletas!$B$2:$F$98,3,FALSE)))</f>
        <v/>
      </c>
      <c r="F275" s="201" t="str">
        <f>IF($D276="","",IF(IFERROR(VLOOKUP($D276,Atletas!$B$2:$F$98,4,FALSE),"") ="","Gênero",VLOOKUP($D276,Atletas!$B$2:$F$98,4,FALSE)))</f>
        <v/>
      </c>
      <c r="G275" s="202" t="str">
        <f>IF($D276="","",IF(IFERROR(VLOOKUP($D276,Atletas!$B$2:$F$98,2,FALSE),"") ="","Cadastro não encontrado. Digite os dados.",VLOOKUP($D276,Atletas!$B$2:$F$98,2,FALSE)))</f>
        <v/>
      </c>
      <c r="H275" s="80"/>
      <c r="I275" s="81" t="str">
        <f ca="1">IF(H275="","",IF(VLOOKUP(H275,Geral!$B$13:$D$34,3,FALSE)="&lt;=",IF(YEAR(NOW())-YEAR(E275)&gt;VLOOKUP(H275,Geral!$B$13:$C$34,2,FALSE),"ý","þ"),IF(VLOOKUP(H275,Geral!$B$13:$D$34,3,FALSE)="&gt;=",IF(YEAR(NOW())-YEAR(E275)&lt;VLOOKUP(H275,Geral!$B$13:$C$34,2,FALSE),"ý","þ"))))</f>
        <v/>
      </c>
      <c r="J275" s="203" t="s">
        <v>92</v>
      </c>
      <c r="K275" s="82">
        <f ca="1">SUM(IF(J275="Sim",IF(H275="",0,IF(OR(H275 = Geral!$A$43,H275 = Geral!$A$44),Geral!$H$13,IF(YEAR(NOW())-YEAR(E275) &lt; 19,Geral!$I$17,Geral!$H$17))),0),IF(H275="",0,IF(OR(H275 = Geral!$A$43,H275 = Geral!$A$44),Geral!$H$13,IF(YEAR(NOW())-YEAR(E275) &lt; 18,Geral!$I$13,Geral!$H$13))))</f>
        <v>0</v>
      </c>
      <c r="L275" s="207"/>
      <c r="M275" s="208"/>
      <c r="N275" s="209"/>
      <c r="O275" s="83" t="str">
        <f>G275</f>
        <v/>
      </c>
      <c r="P275" s="84">
        <f>D276</f>
        <v>0</v>
      </c>
      <c r="Q275" s="85">
        <f t="shared" si="342"/>
        <v>0</v>
      </c>
      <c r="R275" s="85"/>
      <c r="S275" s="86" t="str">
        <f t="shared" ref="S275:T275" si="367">E275</f>
        <v/>
      </c>
      <c r="T275" s="85" t="str">
        <f t="shared" si="367"/>
        <v/>
      </c>
      <c r="U275" s="87">
        <f ca="1">A275</f>
        <v>0</v>
      </c>
      <c r="V275" s="88" t="str">
        <f>C275</f>
        <v/>
      </c>
      <c r="W275" s="10"/>
      <c r="X275" s="5"/>
      <c r="Y275" s="5"/>
      <c r="Z275" s="5"/>
    </row>
    <row r="276" spans="1:26" ht="19.5" customHeight="1">
      <c r="A276" s="205"/>
      <c r="B276" s="193"/>
      <c r="C276" s="196"/>
      <c r="D276" s="89"/>
      <c r="E276" s="199"/>
      <c r="F276" s="193"/>
      <c r="G276" s="193"/>
      <c r="H276" s="90"/>
      <c r="I276" s="91" t="str">
        <f ca="1">IF(H276="","",IF(VLOOKUP(H276,Geral!$B$35:$D$56,3,FALSE)="&lt;=",IF(YEAR(NOW())-YEAR(E275)&gt;VLOOKUP(H276,Geral!$B$35:$C$56,2,FALSE),"ý","þ"),IF(VLOOKUP(H276,Geral!$B$35:$D$56,3,FALSE)="&gt;=",IF(YEAR(NOW())-YEAR(E275)&lt;VLOOKUP(H276,Geral!$B$35:$C$56,2,FALSE),"ý","þ"))))</f>
        <v/>
      </c>
      <c r="J276" s="193"/>
      <c r="K276" s="92">
        <f ca="1">IF(H276="",0,IF(OR(H276 = Geral!$A$43,H276 = Geral!$A$44),Geral!$H$15,IF(YEAR(NOW())-YEAR(E275) &lt; 19,Geral!$I$15,Geral!$H$15)))</f>
        <v>0</v>
      </c>
      <c r="L276" s="89"/>
      <c r="M276" s="91" t="str">
        <f ca="1">IF(L276="","",IF(VLOOKUP($H276,Geral!$B$36:$D$56,3,FALSE)="&lt;=",IF(YEAR(NOW())-YEAR(VLOOKUP(L276,Atletas!$B$2:$D$98,3,FALSE))&gt;VLOOKUP($H276,Geral!$B$36:$C$56,2,FALSE),"ý","þ"),IF(VLOOKUP($H276,Geral!$B$36:$D$56,3,FALSE)="&gt;=",IF(YEAR(NOW())-YEAR(VLOOKUP(L276,Atletas!$B$2:$D$98,3,FALSE))&lt;VLOOKUP($H276,Geral!$B$36:$C$56,2,FALSE),"ý","þ"))))</f>
        <v/>
      </c>
      <c r="N276" s="93" t="str">
        <f>IF($L276="","",IF(IFERROR(VLOOKUP($L276,Atletas!$B$2:$F$98,2,FALSE),"") ="","Cadastro não encontrado. Digite os dados.",VLOOKUP($L276,Atletas!$B$2:$F$98,2,FALSE)))</f>
        <v/>
      </c>
      <c r="O276" s="94" t="str">
        <f>G275</f>
        <v/>
      </c>
      <c r="P276" s="95">
        <f>D276</f>
        <v>0</v>
      </c>
      <c r="Q276" s="96">
        <f t="shared" si="342"/>
        <v>0</v>
      </c>
      <c r="R276" s="95">
        <f t="shared" ref="R276:R277" si="368">L276</f>
        <v>0</v>
      </c>
      <c r="S276" s="97" t="str">
        <f t="shared" ref="S276:T276" si="369">E275</f>
        <v/>
      </c>
      <c r="T276" s="96" t="str">
        <f t="shared" si="369"/>
        <v/>
      </c>
      <c r="U276" s="110">
        <f ca="1">A275</f>
        <v>0</v>
      </c>
      <c r="V276" s="98" t="str">
        <f>C275</f>
        <v/>
      </c>
      <c r="W276" s="10"/>
      <c r="X276" s="5"/>
      <c r="Y276" s="5"/>
      <c r="Z276" s="5"/>
    </row>
    <row r="277" spans="1:26" ht="19.5" customHeight="1">
      <c r="A277" s="206"/>
      <c r="B277" s="194"/>
      <c r="C277" s="197"/>
      <c r="D277" s="99"/>
      <c r="E277" s="200"/>
      <c r="F277" s="194"/>
      <c r="G277" s="194"/>
      <c r="H277" s="100"/>
      <c r="I277" s="101" t="str">
        <f ca="1">IF(H277="","",IF(VLOOKUP(H277,Geral!$B$57:$D$67,3,FALSE)="&lt;=",IF(YEAR(NOW())-YEAR(E275)&gt;VLOOKUP(H277,Geral!$B$57:$C$67,2,FALSE),"ý","þ"),IF(VLOOKUP(H277,Geral!$B$57:$D$67,3,FALSE)="&gt;=",IF(YEAR(NOW())-YEAR(E275)&lt;VLOOKUP(H277,Geral!$B$57:$C$67,2,FALSE),"ý","þ"))))</f>
        <v/>
      </c>
      <c r="J277" s="194"/>
      <c r="K277" s="102">
        <f ca="1">IF(H277="",0,IF(OR(H277 = Geral!$A$43,H277 = Geral!$A$44),Geral!$H$15,IF(YEAR(NOW())-YEAR(E275) &lt; 19,Geral!$I$15,Geral!$H$15)))</f>
        <v>0</v>
      </c>
      <c r="L277" s="89"/>
      <c r="M277" s="91" t="str">
        <f ca="1">IF(L277="","",IF(VLOOKUP($H277,Geral!$B$58:$D$67,3,FALSE)="&lt;=",IF(YEAR(NOW())-YEAR(VLOOKUP(L277,Atletas!$B$2:$D$98,3,FALSE))&gt;VLOOKUP($H277,Geral!$B$58:$C$67,2,FALSE),"ý","þ"),IF(VLOOKUP($H277,Geral!$B$58:$D$67,3,FALSE)="&gt;=",IF(YEAR(NOW())-YEAR(VLOOKUP(L277,Atletas!$B$2:$D$98,3,FALSE))&lt;VLOOKUP($H277,Geral!$B$58:$C$67,2,FALSE),"ý","þ"))))</f>
        <v/>
      </c>
      <c r="N277" s="103" t="str">
        <f>IF($L277="","",IF(IFERROR(VLOOKUP($L277,Atletas!$B$2:$F$98,2,FALSE),"") ="","Cadastro não encontrado. Digite os dados.",VLOOKUP($L277,Atletas!$B$2:$F$98,2,FALSE)))</f>
        <v/>
      </c>
      <c r="O277" s="104" t="str">
        <f>G275</f>
        <v/>
      </c>
      <c r="P277" s="105">
        <f>D276</f>
        <v>0</v>
      </c>
      <c r="Q277" s="106">
        <f t="shared" si="342"/>
        <v>0</v>
      </c>
      <c r="R277" s="105">
        <f t="shared" si="368"/>
        <v>0</v>
      </c>
      <c r="S277" s="107" t="str">
        <f t="shared" ref="S277:T277" si="370">E275</f>
        <v/>
      </c>
      <c r="T277" s="106" t="str">
        <f t="shared" si="370"/>
        <v/>
      </c>
      <c r="U277" s="112">
        <f ca="1">A275</f>
        <v>0</v>
      </c>
      <c r="V277" s="108" t="str">
        <f>C275</f>
        <v/>
      </c>
      <c r="W277" s="10"/>
      <c r="X277" s="5"/>
      <c r="Y277" s="5"/>
      <c r="Z277" s="5"/>
    </row>
    <row r="278" spans="1:26" ht="19.5" customHeight="1">
      <c r="A278" s="204">
        <f ca="1">SUM(K278:K280)</f>
        <v>0</v>
      </c>
      <c r="B278" s="192">
        <v>93</v>
      </c>
      <c r="C278" s="195" t="str">
        <f>IF($D279="","",IF(IFERROR(VLOOKUP($D279,Atletas!$B$2:$F$98,5,FALSE),"") ="","CLUBE",VLOOKUP($D279,Atletas!$B$2:$F$98,5,FALSE)))</f>
        <v/>
      </c>
      <c r="D278" s="79"/>
      <c r="E278" s="198" t="str">
        <f>IF($D279="","",IF(IFERROR(VLOOKUP($D279,Atletas!$B$2:$F$98,3,FALSE),"") ="","DD/MM/AAAA",VLOOKUP($D279,Atletas!$B$2:$F$98,3,FALSE)))</f>
        <v/>
      </c>
      <c r="F278" s="201" t="str">
        <f>IF($D279="","",IF(IFERROR(VLOOKUP($D279,Atletas!$B$2:$F$98,4,FALSE),"") ="","Gênero",VLOOKUP($D279,Atletas!$B$2:$F$98,4,FALSE)))</f>
        <v/>
      </c>
      <c r="G278" s="202" t="str">
        <f>IF($D279="","",IF(IFERROR(VLOOKUP($D279,Atletas!$B$2:$F$98,2,FALSE),"") ="","Cadastro não encontrado. Digite os dados.",VLOOKUP($D279,Atletas!$B$2:$F$98,2,FALSE)))</f>
        <v/>
      </c>
      <c r="H278" s="80"/>
      <c r="I278" s="81" t="str">
        <f ca="1">IF(H278="","",IF(VLOOKUP(H278,Geral!$B$13:$D$34,3,FALSE)="&lt;=",IF(YEAR(NOW())-YEAR(E278)&gt;VLOOKUP(H278,Geral!$B$13:$C$34,2,FALSE),"ý","þ"),IF(VLOOKUP(H278,Geral!$B$13:$D$34,3,FALSE)="&gt;=",IF(YEAR(NOW())-YEAR(E278)&lt;VLOOKUP(H278,Geral!$B$13:$C$34,2,FALSE),"ý","þ"))))</f>
        <v/>
      </c>
      <c r="J278" s="203" t="s">
        <v>92</v>
      </c>
      <c r="K278" s="82">
        <f ca="1">SUM(IF(J278="Sim",IF(H278="",0,IF(OR(H278 = Geral!$A$43,H278 = Geral!$A$44),Geral!$H$13,IF(YEAR(NOW())-YEAR(E278) &lt; 19,Geral!$I$17,Geral!$H$17))),0),IF(H278="",0,IF(OR(H278 = Geral!$A$43,H278 = Geral!$A$44),Geral!$H$13,IF(YEAR(NOW())-YEAR(E278) &lt; 18,Geral!$I$13,Geral!$H$13))))</f>
        <v>0</v>
      </c>
      <c r="L278" s="207"/>
      <c r="M278" s="208"/>
      <c r="N278" s="209"/>
      <c r="O278" s="83" t="str">
        <f>G278</f>
        <v/>
      </c>
      <c r="P278" s="84">
        <f>D279</f>
        <v>0</v>
      </c>
      <c r="Q278" s="85">
        <f t="shared" si="342"/>
        <v>0</v>
      </c>
      <c r="R278" s="85"/>
      <c r="S278" s="86" t="str">
        <f t="shared" ref="S278:T278" si="371">E278</f>
        <v/>
      </c>
      <c r="T278" s="85" t="str">
        <f t="shared" si="371"/>
        <v/>
      </c>
      <c r="U278" s="87">
        <f ca="1">A278</f>
        <v>0</v>
      </c>
      <c r="V278" s="88" t="str">
        <f>C278</f>
        <v/>
      </c>
      <c r="W278" s="10"/>
      <c r="X278" s="5"/>
      <c r="Y278" s="5"/>
      <c r="Z278" s="5"/>
    </row>
    <row r="279" spans="1:26" ht="19.5" customHeight="1">
      <c r="A279" s="205"/>
      <c r="B279" s="193"/>
      <c r="C279" s="196"/>
      <c r="D279" s="89"/>
      <c r="E279" s="199"/>
      <c r="F279" s="193"/>
      <c r="G279" s="193"/>
      <c r="H279" s="90"/>
      <c r="I279" s="91" t="str">
        <f ca="1">IF(H279="","",IF(VLOOKUP(H279,Geral!$B$35:$D$56,3,FALSE)="&lt;=",IF(YEAR(NOW())-YEAR(E278)&gt;VLOOKUP(H279,Geral!$B$35:$C$56,2,FALSE),"ý","þ"),IF(VLOOKUP(H279,Geral!$B$35:$D$56,3,FALSE)="&gt;=",IF(YEAR(NOW())-YEAR(E278)&lt;VLOOKUP(H279,Geral!$B$35:$C$56,2,FALSE),"ý","þ"))))</f>
        <v/>
      </c>
      <c r="J279" s="193"/>
      <c r="K279" s="92">
        <f ca="1">IF(H279="",0,IF(OR(H279 = Geral!$A$43,H279 = Geral!$A$44),Geral!$H$15,IF(YEAR(NOW())-YEAR(E278) &lt; 19,Geral!$I$15,Geral!$H$15)))</f>
        <v>0</v>
      </c>
      <c r="L279" s="89"/>
      <c r="M279" s="91" t="str">
        <f ca="1">IF(L279="","",IF(VLOOKUP($H279,Geral!$B$36:$D$56,3,FALSE)="&lt;=",IF(YEAR(NOW())-YEAR(VLOOKUP(L279,Atletas!$B$2:$D$98,3,FALSE))&gt;VLOOKUP($H279,Geral!$B$36:$C$56,2,FALSE),"ý","þ"),IF(VLOOKUP($H279,Geral!$B$36:$D$56,3,FALSE)="&gt;=",IF(YEAR(NOW())-YEAR(VLOOKUP(L279,Atletas!$B$2:$D$98,3,FALSE))&lt;VLOOKUP($H279,Geral!$B$36:$C$56,2,FALSE),"ý","þ"))))</f>
        <v/>
      </c>
      <c r="N279" s="93" t="str">
        <f>IF($L279="","",IF(IFERROR(VLOOKUP($L279,Atletas!$B$2:$F$98,2,FALSE),"") ="","Cadastro não encontrado. Digite os dados.",VLOOKUP($L279,Atletas!$B$2:$F$98,2,FALSE)))</f>
        <v/>
      </c>
      <c r="O279" s="94" t="str">
        <f>G278</f>
        <v/>
      </c>
      <c r="P279" s="95">
        <f>D279</f>
        <v>0</v>
      </c>
      <c r="Q279" s="96">
        <f t="shared" si="342"/>
        <v>0</v>
      </c>
      <c r="R279" s="95">
        <f t="shared" ref="R279:R280" si="372">L279</f>
        <v>0</v>
      </c>
      <c r="S279" s="97" t="str">
        <f t="shared" ref="S279:T279" si="373">E278</f>
        <v/>
      </c>
      <c r="T279" s="96" t="str">
        <f t="shared" si="373"/>
        <v/>
      </c>
      <c r="U279" s="110">
        <f ca="1">A278</f>
        <v>0</v>
      </c>
      <c r="V279" s="98" t="str">
        <f>C278</f>
        <v/>
      </c>
      <c r="W279" s="10"/>
      <c r="X279" s="5"/>
      <c r="Y279" s="5"/>
      <c r="Z279" s="5"/>
    </row>
    <row r="280" spans="1:26" ht="19.5" customHeight="1">
      <c r="A280" s="206"/>
      <c r="B280" s="194"/>
      <c r="C280" s="197"/>
      <c r="D280" s="99"/>
      <c r="E280" s="200"/>
      <c r="F280" s="194"/>
      <c r="G280" s="194"/>
      <c r="H280" s="100"/>
      <c r="I280" s="101" t="str">
        <f ca="1">IF(H280="","",IF(VLOOKUP(H280,Geral!$B$57:$D$67,3,FALSE)="&lt;=",IF(YEAR(NOW())-YEAR(E278)&gt;VLOOKUP(H280,Geral!$B$57:$C$67,2,FALSE),"ý","þ"),IF(VLOOKUP(H280,Geral!$B$57:$D$67,3,FALSE)="&gt;=",IF(YEAR(NOW())-YEAR(E278)&lt;VLOOKUP(H280,Geral!$B$57:$C$67,2,FALSE),"ý","þ"))))</f>
        <v/>
      </c>
      <c r="J280" s="194"/>
      <c r="K280" s="102">
        <f ca="1">IF(H280="",0,IF(OR(H280 = Geral!$A$43,H280 = Geral!$A$44),Geral!$H$15,IF(YEAR(NOW())-YEAR(E278) &lt; 19,Geral!$I$15,Geral!$H$15)))</f>
        <v>0</v>
      </c>
      <c r="L280" s="89"/>
      <c r="M280" s="91" t="str">
        <f ca="1">IF(L280="","",IF(VLOOKUP($H280,Geral!$B$58:$D$67,3,FALSE)="&lt;=",IF(YEAR(NOW())-YEAR(VLOOKUP(L280,Atletas!$B$2:$D$98,3,FALSE))&gt;VLOOKUP($H280,Geral!$B$58:$C$67,2,FALSE),"ý","þ"),IF(VLOOKUP($H280,Geral!$B$58:$D$67,3,FALSE)="&gt;=",IF(YEAR(NOW())-YEAR(VLOOKUP(L280,Atletas!$B$2:$D$98,3,FALSE))&lt;VLOOKUP($H280,Geral!$B$58:$C$67,2,FALSE),"ý","þ"))))</f>
        <v/>
      </c>
      <c r="N280" s="103" t="str">
        <f>IF($L280="","",IF(IFERROR(VLOOKUP($L280,Atletas!$B$2:$F$98,2,FALSE),"") ="","Cadastro não encontrado. Digite os dados.",VLOOKUP($L280,Atletas!$B$2:$F$98,2,FALSE)))</f>
        <v/>
      </c>
      <c r="O280" s="104" t="str">
        <f>G278</f>
        <v/>
      </c>
      <c r="P280" s="105">
        <f>D279</f>
        <v>0</v>
      </c>
      <c r="Q280" s="106">
        <f t="shared" si="342"/>
        <v>0</v>
      </c>
      <c r="R280" s="105">
        <f t="shared" si="372"/>
        <v>0</v>
      </c>
      <c r="S280" s="107" t="str">
        <f t="shared" ref="S280:T280" si="374">E278</f>
        <v/>
      </c>
      <c r="T280" s="106" t="str">
        <f t="shared" si="374"/>
        <v/>
      </c>
      <c r="U280" s="112">
        <f ca="1">A278</f>
        <v>0</v>
      </c>
      <c r="V280" s="108" t="str">
        <f>C278</f>
        <v/>
      </c>
      <c r="W280" s="10"/>
      <c r="X280" s="5"/>
      <c r="Y280" s="5"/>
      <c r="Z280" s="5"/>
    </row>
    <row r="281" spans="1:26" ht="19.5" customHeight="1">
      <c r="A281" s="204">
        <f ca="1">SUM(K281:K283)</f>
        <v>0</v>
      </c>
      <c r="B281" s="192">
        <v>94</v>
      </c>
      <c r="C281" s="195" t="str">
        <f>IF($D282="","",IF(IFERROR(VLOOKUP($D282,Atletas!$B$2:$F$98,5,FALSE),"") ="","CLUBE",VLOOKUP($D282,Atletas!$B$2:$F$98,5,FALSE)))</f>
        <v/>
      </c>
      <c r="D281" s="79"/>
      <c r="E281" s="198" t="str">
        <f>IF($D282="","",IF(IFERROR(VLOOKUP($D282,Atletas!$B$2:$F$98,3,FALSE),"") ="","DD/MM/AAAA",VLOOKUP($D282,Atletas!$B$2:$F$98,3,FALSE)))</f>
        <v/>
      </c>
      <c r="F281" s="201" t="str">
        <f>IF($D282="","",IF(IFERROR(VLOOKUP($D282,Atletas!$B$2:$F$98,4,FALSE),"") ="","Gênero",VLOOKUP($D282,Atletas!$B$2:$F$98,4,FALSE)))</f>
        <v/>
      </c>
      <c r="G281" s="202" t="str">
        <f>IF($D282="","",IF(IFERROR(VLOOKUP($D282,Atletas!$B$2:$F$98,2,FALSE),"") ="","Cadastro não encontrado. Digite os dados.",VLOOKUP($D282,Atletas!$B$2:$F$98,2,FALSE)))</f>
        <v/>
      </c>
      <c r="H281" s="80"/>
      <c r="I281" s="81" t="str">
        <f ca="1">IF(H281="","",IF(VLOOKUP(H281,Geral!$B$13:$D$34,3,FALSE)="&lt;=",IF(YEAR(NOW())-YEAR(E281)&gt;VLOOKUP(H281,Geral!$B$13:$C$34,2,FALSE),"ý","þ"),IF(VLOOKUP(H281,Geral!$B$13:$D$34,3,FALSE)="&gt;=",IF(YEAR(NOW())-YEAR(E281)&lt;VLOOKUP(H281,Geral!$B$13:$C$34,2,FALSE),"ý","þ"))))</f>
        <v/>
      </c>
      <c r="J281" s="203" t="s">
        <v>92</v>
      </c>
      <c r="K281" s="82">
        <f ca="1">SUM(IF(J281="Sim",IF(H281="",0,IF(OR(H281 = Geral!$A$43,H281 = Geral!$A$44),Geral!$H$13,IF(YEAR(NOW())-YEAR(E281) &lt; 19,Geral!$I$17,Geral!$H$17))),0),IF(H281="",0,IF(OR(H281 = Geral!$A$43,H281 = Geral!$A$44),Geral!$H$13,IF(YEAR(NOW())-YEAR(E281) &lt; 18,Geral!$I$13,Geral!$H$13))))</f>
        <v>0</v>
      </c>
      <c r="L281" s="207"/>
      <c r="M281" s="208"/>
      <c r="N281" s="209"/>
      <c r="O281" s="83" t="str">
        <f>G281</f>
        <v/>
      </c>
      <c r="P281" s="84">
        <f>D282</f>
        <v>0</v>
      </c>
      <c r="Q281" s="85">
        <f t="shared" si="342"/>
        <v>0</v>
      </c>
      <c r="R281" s="85"/>
      <c r="S281" s="86" t="str">
        <f t="shared" ref="S281:T281" si="375">E281</f>
        <v/>
      </c>
      <c r="T281" s="85" t="str">
        <f t="shared" si="375"/>
        <v/>
      </c>
      <c r="U281" s="87">
        <f ca="1">A281</f>
        <v>0</v>
      </c>
      <c r="V281" s="88" t="str">
        <f>C281</f>
        <v/>
      </c>
      <c r="W281" s="10"/>
      <c r="X281" s="5"/>
      <c r="Y281" s="5"/>
      <c r="Z281" s="5"/>
    </row>
    <row r="282" spans="1:26" ht="19.5" customHeight="1">
      <c r="A282" s="205"/>
      <c r="B282" s="193"/>
      <c r="C282" s="196"/>
      <c r="D282" s="89"/>
      <c r="E282" s="199"/>
      <c r="F282" s="193"/>
      <c r="G282" s="193"/>
      <c r="H282" s="90"/>
      <c r="I282" s="91" t="str">
        <f ca="1">IF(H282="","",IF(VLOOKUP(H282,Geral!$B$35:$D$56,3,FALSE)="&lt;=",IF(YEAR(NOW())-YEAR(E281)&gt;VLOOKUP(H282,Geral!$B$35:$C$56,2,FALSE),"ý","þ"),IF(VLOOKUP(H282,Geral!$B$35:$D$56,3,FALSE)="&gt;=",IF(YEAR(NOW())-YEAR(E281)&lt;VLOOKUP(H282,Geral!$B$35:$C$56,2,FALSE),"ý","þ"))))</f>
        <v/>
      </c>
      <c r="J282" s="193"/>
      <c r="K282" s="92">
        <f ca="1">IF(H282="",0,IF(OR(H282 = Geral!$A$43,H282 = Geral!$A$44),Geral!$H$15,IF(YEAR(NOW())-YEAR(E281) &lt; 19,Geral!$I$15,Geral!$H$15)))</f>
        <v>0</v>
      </c>
      <c r="L282" s="89"/>
      <c r="M282" s="91" t="str">
        <f ca="1">IF(L282="","",IF(VLOOKUP($H282,Geral!$B$36:$D$56,3,FALSE)="&lt;=",IF(YEAR(NOW())-YEAR(VLOOKUP(L282,Atletas!$B$2:$D$98,3,FALSE))&gt;VLOOKUP($H282,Geral!$B$36:$C$56,2,FALSE),"ý","þ"),IF(VLOOKUP($H282,Geral!$B$36:$D$56,3,FALSE)="&gt;=",IF(YEAR(NOW())-YEAR(VLOOKUP(L282,Atletas!$B$2:$D$98,3,FALSE))&lt;VLOOKUP($H282,Geral!$B$36:$C$56,2,FALSE),"ý","þ"))))</f>
        <v/>
      </c>
      <c r="N282" s="93" t="str">
        <f>IF($L282="","",IF(IFERROR(VLOOKUP($L282,Atletas!$B$2:$F$98,2,FALSE),"") ="","Cadastro não encontrado. Digite os dados.",VLOOKUP($L282,Atletas!$B$2:$F$98,2,FALSE)))</f>
        <v/>
      </c>
      <c r="O282" s="94" t="str">
        <f>G281</f>
        <v/>
      </c>
      <c r="P282" s="95">
        <f>D282</f>
        <v>0</v>
      </c>
      <c r="Q282" s="96">
        <f t="shared" si="342"/>
        <v>0</v>
      </c>
      <c r="R282" s="95">
        <f t="shared" ref="R282:R283" si="376">L282</f>
        <v>0</v>
      </c>
      <c r="S282" s="97" t="str">
        <f t="shared" ref="S282:T282" si="377">E281</f>
        <v/>
      </c>
      <c r="T282" s="96" t="str">
        <f t="shared" si="377"/>
        <v/>
      </c>
      <c r="U282" s="110">
        <f ca="1">A281</f>
        <v>0</v>
      </c>
      <c r="V282" s="98" t="str">
        <f>C281</f>
        <v/>
      </c>
      <c r="W282" s="10"/>
      <c r="X282" s="5"/>
      <c r="Y282" s="5"/>
      <c r="Z282" s="5"/>
    </row>
    <row r="283" spans="1:26" ht="19.5" customHeight="1">
      <c r="A283" s="206"/>
      <c r="B283" s="194"/>
      <c r="C283" s="197"/>
      <c r="D283" s="99"/>
      <c r="E283" s="200"/>
      <c r="F283" s="194"/>
      <c r="G283" s="194"/>
      <c r="H283" s="100"/>
      <c r="I283" s="101" t="str">
        <f ca="1">IF(H283="","",IF(VLOOKUP(H283,Geral!$B$57:$D$67,3,FALSE)="&lt;=",IF(YEAR(NOW())-YEAR(E281)&gt;VLOOKUP(H283,Geral!$B$57:$C$67,2,FALSE),"ý","þ"),IF(VLOOKUP(H283,Geral!$B$57:$D$67,3,FALSE)="&gt;=",IF(YEAR(NOW())-YEAR(E281)&lt;VLOOKUP(H283,Geral!$B$57:$C$67,2,FALSE),"ý","þ"))))</f>
        <v/>
      </c>
      <c r="J283" s="194"/>
      <c r="K283" s="102">
        <f ca="1">IF(H283="",0,IF(OR(H283 = Geral!$A$43,H283 = Geral!$A$44),Geral!$H$15,IF(YEAR(NOW())-YEAR(E281) &lt; 19,Geral!$I$15,Geral!$H$15)))</f>
        <v>0</v>
      </c>
      <c r="L283" s="89"/>
      <c r="M283" s="91" t="str">
        <f ca="1">IF(L283="","",IF(VLOOKUP($H283,Geral!$B$58:$D$67,3,FALSE)="&lt;=",IF(YEAR(NOW())-YEAR(VLOOKUP(L283,Atletas!$B$2:$D$98,3,FALSE))&gt;VLOOKUP($H283,Geral!$B$58:$C$67,2,FALSE),"ý","þ"),IF(VLOOKUP($H283,Geral!$B$58:$D$67,3,FALSE)="&gt;=",IF(YEAR(NOW())-YEAR(VLOOKUP(L283,Atletas!$B$2:$D$98,3,FALSE))&lt;VLOOKUP($H283,Geral!$B$58:$C$67,2,FALSE),"ý","þ"))))</f>
        <v/>
      </c>
      <c r="N283" s="103" t="str">
        <f>IF($L283="","",IF(IFERROR(VLOOKUP($L283,Atletas!$B$2:$F$98,2,FALSE),"") ="","Cadastro não encontrado. Digite os dados.",VLOOKUP($L283,Atletas!$B$2:$F$98,2,FALSE)))</f>
        <v/>
      </c>
      <c r="O283" s="104" t="str">
        <f>G281</f>
        <v/>
      </c>
      <c r="P283" s="105">
        <f>D282</f>
        <v>0</v>
      </c>
      <c r="Q283" s="106">
        <f t="shared" si="342"/>
        <v>0</v>
      </c>
      <c r="R283" s="105">
        <f t="shared" si="376"/>
        <v>0</v>
      </c>
      <c r="S283" s="107" t="str">
        <f t="shared" ref="S283:T283" si="378">E281</f>
        <v/>
      </c>
      <c r="T283" s="106" t="str">
        <f t="shared" si="378"/>
        <v/>
      </c>
      <c r="U283" s="112">
        <f ca="1">A281</f>
        <v>0</v>
      </c>
      <c r="V283" s="108" t="str">
        <f>C281</f>
        <v/>
      </c>
      <c r="W283" s="10"/>
      <c r="X283" s="5"/>
      <c r="Y283" s="5"/>
      <c r="Z283" s="5"/>
    </row>
    <row r="284" spans="1:26" ht="19.5" customHeight="1">
      <c r="A284" s="204">
        <f ca="1">SUM(K284:K286)</f>
        <v>0</v>
      </c>
      <c r="B284" s="192">
        <v>95</v>
      </c>
      <c r="C284" s="195" t="str">
        <f>IF($D285="","",IF(IFERROR(VLOOKUP($D285,Atletas!$B$2:$F$98,5,FALSE),"") ="","CLUBE",VLOOKUP($D285,Atletas!$B$2:$F$98,5,FALSE)))</f>
        <v/>
      </c>
      <c r="D284" s="79"/>
      <c r="E284" s="198" t="str">
        <f>IF($D285="","",IF(IFERROR(VLOOKUP($D285,Atletas!$B$2:$F$98,3,FALSE),"") ="","DD/MM/AAAA",VLOOKUP($D285,Atletas!$B$2:$F$98,3,FALSE)))</f>
        <v/>
      </c>
      <c r="F284" s="201" t="str">
        <f>IF($D285="","",IF(IFERROR(VLOOKUP($D285,Atletas!$B$2:$F$98,4,FALSE),"") ="","Gênero",VLOOKUP($D285,Atletas!$B$2:$F$98,4,FALSE)))</f>
        <v/>
      </c>
      <c r="G284" s="202" t="str">
        <f>IF($D285="","",IF(IFERROR(VLOOKUP($D285,Atletas!$B$2:$F$98,2,FALSE),"") ="","Cadastro não encontrado. Digite os dados.",VLOOKUP($D285,Atletas!$B$2:$F$98,2,FALSE)))</f>
        <v/>
      </c>
      <c r="H284" s="80"/>
      <c r="I284" s="81" t="str">
        <f ca="1">IF(H284="","",IF(VLOOKUP(H284,Geral!$B$13:$D$34,3,FALSE)="&lt;=",IF(YEAR(NOW())-YEAR(E284)&gt;VLOOKUP(H284,Geral!$B$13:$C$34,2,FALSE),"ý","þ"),IF(VLOOKUP(H284,Geral!$B$13:$D$34,3,FALSE)="&gt;=",IF(YEAR(NOW())-YEAR(E284)&lt;VLOOKUP(H284,Geral!$B$13:$C$34,2,FALSE),"ý","þ"))))</f>
        <v/>
      </c>
      <c r="J284" s="203" t="s">
        <v>92</v>
      </c>
      <c r="K284" s="82">
        <f ca="1">SUM(IF(J284="Sim",IF(H284="",0,IF(OR(H284 = Geral!$A$43,H284 = Geral!$A$44),Geral!$H$13,IF(YEAR(NOW())-YEAR(E284) &lt; 19,Geral!$I$17,Geral!$H$17))),0),IF(H284="",0,IF(OR(H284 = Geral!$A$43,H284 = Geral!$A$44),Geral!$H$13,IF(YEAR(NOW())-YEAR(E284) &lt; 18,Geral!$I$13,Geral!$H$13))))</f>
        <v>0</v>
      </c>
      <c r="L284" s="207"/>
      <c r="M284" s="208"/>
      <c r="N284" s="209"/>
      <c r="O284" s="83" t="str">
        <f>G284</f>
        <v/>
      </c>
      <c r="P284" s="84">
        <f>D285</f>
        <v>0</v>
      </c>
      <c r="Q284" s="85">
        <f t="shared" si="342"/>
        <v>0</v>
      </c>
      <c r="R284" s="85"/>
      <c r="S284" s="86" t="str">
        <f t="shared" ref="S284:T284" si="379">E284</f>
        <v/>
      </c>
      <c r="T284" s="85" t="str">
        <f t="shared" si="379"/>
        <v/>
      </c>
      <c r="U284" s="87">
        <f ca="1">A284</f>
        <v>0</v>
      </c>
      <c r="V284" s="88" t="str">
        <f>C284</f>
        <v/>
      </c>
      <c r="W284" s="10"/>
      <c r="X284" s="5"/>
      <c r="Y284" s="5"/>
      <c r="Z284" s="5"/>
    </row>
    <row r="285" spans="1:26" ht="19.5" customHeight="1">
      <c r="A285" s="205"/>
      <c r="B285" s="193"/>
      <c r="C285" s="196"/>
      <c r="D285" s="89"/>
      <c r="E285" s="199"/>
      <c r="F285" s="193"/>
      <c r="G285" s="193"/>
      <c r="H285" s="90"/>
      <c r="I285" s="91" t="str">
        <f ca="1">IF(H285="","",IF(VLOOKUP(H285,Geral!$B$35:$D$56,3,FALSE)="&lt;=",IF(YEAR(NOW())-YEAR(E284)&gt;VLOOKUP(H285,Geral!$B$35:$C$56,2,FALSE),"ý","þ"),IF(VLOOKUP(H285,Geral!$B$35:$D$56,3,FALSE)="&gt;=",IF(YEAR(NOW())-YEAR(E284)&lt;VLOOKUP(H285,Geral!$B$35:$C$56,2,FALSE),"ý","þ"))))</f>
        <v/>
      </c>
      <c r="J285" s="193"/>
      <c r="K285" s="92">
        <f ca="1">IF(H285="",0,IF(OR(H285 = Geral!$A$43,H285 = Geral!$A$44),Geral!$H$15,IF(YEAR(NOW())-YEAR(E284) &lt; 19,Geral!$I$15,Geral!$H$15)))</f>
        <v>0</v>
      </c>
      <c r="L285" s="89"/>
      <c r="M285" s="91" t="str">
        <f ca="1">IF(L285="","",IF(VLOOKUP($H285,Geral!$B$36:$D$56,3,FALSE)="&lt;=",IF(YEAR(NOW())-YEAR(VLOOKUP(L285,Atletas!$B$2:$D$98,3,FALSE))&gt;VLOOKUP($H285,Geral!$B$36:$C$56,2,FALSE),"ý","þ"),IF(VLOOKUP($H285,Geral!$B$36:$D$56,3,FALSE)="&gt;=",IF(YEAR(NOW())-YEAR(VLOOKUP(L285,Atletas!$B$2:$D$98,3,FALSE))&lt;VLOOKUP($H285,Geral!$B$36:$C$56,2,FALSE),"ý","þ"))))</f>
        <v/>
      </c>
      <c r="N285" s="93" t="str">
        <f>IF($L285="","",IF(IFERROR(VLOOKUP($L285,Atletas!$B$2:$F$98,2,FALSE),"") ="","Cadastro não encontrado. Digite os dados.",VLOOKUP($L285,Atletas!$B$2:$F$98,2,FALSE)))</f>
        <v/>
      </c>
      <c r="O285" s="94" t="str">
        <f>G284</f>
        <v/>
      </c>
      <c r="P285" s="95">
        <f>D285</f>
        <v>0</v>
      </c>
      <c r="Q285" s="96">
        <f t="shared" si="342"/>
        <v>0</v>
      </c>
      <c r="R285" s="95">
        <f t="shared" ref="R285:R286" si="380">L285</f>
        <v>0</v>
      </c>
      <c r="S285" s="97" t="str">
        <f t="shared" ref="S285:T285" si="381">E284</f>
        <v/>
      </c>
      <c r="T285" s="96" t="str">
        <f t="shared" si="381"/>
        <v/>
      </c>
      <c r="U285" s="110">
        <f ca="1">A284</f>
        <v>0</v>
      </c>
      <c r="V285" s="98" t="str">
        <f>C284</f>
        <v/>
      </c>
      <c r="W285" s="10"/>
      <c r="X285" s="5"/>
      <c r="Y285" s="5"/>
      <c r="Z285" s="5"/>
    </row>
    <row r="286" spans="1:26" ht="19.5" customHeight="1">
      <c r="A286" s="206"/>
      <c r="B286" s="194"/>
      <c r="C286" s="197"/>
      <c r="D286" s="99"/>
      <c r="E286" s="200"/>
      <c r="F286" s="194"/>
      <c r="G286" s="194"/>
      <c r="H286" s="100"/>
      <c r="I286" s="101" t="str">
        <f ca="1">IF(H286="","",IF(VLOOKUP(H286,Geral!$B$57:$D$67,3,FALSE)="&lt;=",IF(YEAR(NOW())-YEAR(E284)&gt;VLOOKUP(H286,Geral!$B$57:$C$67,2,FALSE),"ý","þ"),IF(VLOOKUP(H286,Geral!$B$57:$D$67,3,FALSE)="&gt;=",IF(YEAR(NOW())-YEAR(E284)&lt;VLOOKUP(H286,Geral!$B$57:$C$67,2,FALSE),"ý","þ"))))</f>
        <v/>
      </c>
      <c r="J286" s="194"/>
      <c r="K286" s="102">
        <f ca="1">IF(H286="",0,IF(OR(H286 = Geral!$A$43,H286 = Geral!$A$44),Geral!$H$15,IF(YEAR(NOW())-YEAR(E284) &lt; 19,Geral!$I$15,Geral!$H$15)))</f>
        <v>0</v>
      </c>
      <c r="L286" s="89"/>
      <c r="M286" s="91" t="str">
        <f ca="1">IF(L286="","",IF(VLOOKUP($H286,Geral!$B$58:$D$67,3,FALSE)="&lt;=",IF(YEAR(NOW())-YEAR(VLOOKUP(L286,Atletas!$B$2:$D$98,3,FALSE))&gt;VLOOKUP($H286,Geral!$B$58:$C$67,2,FALSE),"ý","þ"),IF(VLOOKUP($H286,Geral!$B$58:$D$67,3,FALSE)="&gt;=",IF(YEAR(NOW())-YEAR(VLOOKUP(L286,Atletas!$B$2:$D$98,3,FALSE))&lt;VLOOKUP($H286,Geral!$B$58:$C$67,2,FALSE),"ý","þ"))))</f>
        <v/>
      </c>
      <c r="N286" s="103" t="str">
        <f>IF($L286="","",IF(IFERROR(VLOOKUP($L286,Atletas!$B$2:$F$98,2,FALSE),"") ="","Cadastro não encontrado. Digite os dados.",VLOOKUP($L286,Atletas!$B$2:$F$98,2,FALSE)))</f>
        <v/>
      </c>
      <c r="O286" s="104" t="str">
        <f>G284</f>
        <v/>
      </c>
      <c r="P286" s="105">
        <f>D285</f>
        <v>0</v>
      </c>
      <c r="Q286" s="106">
        <f t="shared" si="342"/>
        <v>0</v>
      </c>
      <c r="R286" s="105">
        <f t="shared" si="380"/>
        <v>0</v>
      </c>
      <c r="S286" s="107" t="str">
        <f t="shared" ref="S286:T286" si="382">E284</f>
        <v/>
      </c>
      <c r="T286" s="106" t="str">
        <f t="shared" si="382"/>
        <v/>
      </c>
      <c r="U286" s="112">
        <f ca="1">A284</f>
        <v>0</v>
      </c>
      <c r="V286" s="108" t="str">
        <f>C284</f>
        <v/>
      </c>
      <c r="W286" s="10"/>
      <c r="X286" s="5"/>
      <c r="Y286" s="5"/>
      <c r="Z286" s="5"/>
    </row>
    <row r="287" spans="1:26" ht="19.5" customHeight="1">
      <c r="A287" s="204">
        <f ca="1">SUM(K287:K289)</f>
        <v>0</v>
      </c>
      <c r="B287" s="192">
        <v>96</v>
      </c>
      <c r="C287" s="195" t="str">
        <f>IF($D288="","",IF(IFERROR(VLOOKUP($D288,Atletas!$B$2:$F$98,5,FALSE),"") ="","CLUBE",VLOOKUP($D288,Atletas!$B$2:$F$98,5,FALSE)))</f>
        <v/>
      </c>
      <c r="D287" s="79"/>
      <c r="E287" s="198" t="str">
        <f>IF($D288="","",IF(IFERROR(VLOOKUP($D288,Atletas!$B$2:$F$98,3,FALSE),"") ="","DD/MM/AAAA",VLOOKUP($D288,Atletas!$B$2:$F$98,3,FALSE)))</f>
        <v/>
      </c>
      <c r="F287" s="201" t="str">
        <f>IF($D288="","",IF(IFERROR(VLOOKUP($D288,Atletas!$B$2:$F$98,4,FALSE),"") ="","Gênero",VLOOKUP($D288,Atletas!$B$2:$F$98,4,FALSE)))</f>
        <v/>
      </c>
      <c r="G287" s="202" t="str">
        <f>IF($D288="","",IF(IFERROR(VLOOKUP($D288,Atletas!$B$2:$F$98,2,FALSE),"") ="","Cadastro não encontrado. Digite os dados.",VLOOKUP($D288,Atletas!$B$2:$F$98,2,FALSE)))</f>
        <v/>
      </c>
      <c r="H287" s="80"/>
      <c r="I287" s="81" t="str">
        <f ca="1">IF(H287="","",IF(VLOOKUP(H287,Geral!$B$13:$D$34,3,FALSE)="&lt;=",IF(YEAR(NOW())-YEAR(E287)&gt;VLOOKUP(H287,Geral!$B$13:$C$34,2,FALSE),"ý","þ"),IF(VLOOKUP(H287,Geral!$B$13:$D$34,3,FALSE)="&gt;=",IF(YEAR(NOW())-YEAR(E287)&lt;VLOOKUP(H287,Geral!$B$13:$C$34,2,FALSE),"ý","þ"))))</f>
        <v/>
      </c>
      <c r="J287" s="203" t="s">
        <v>92</v>
      </c>
      <c r="K287" s="82">
        <f ca="1">SUM(IF(J287="Sim",IF(H287="",0,IF(OR(H287 = Geral!$A$43,H287 = Geral!$A$44),Geral!$H$13,IF(YEAR(NOW())-YEAR(E287) &lt; 19,Geral!$I$17,Geral!$H$17))),0),IF(H287="",0,IF(OR(H287 = Geral!$A$43,H287 = Geral!$A$44),Geral!$H$13,IF(YEAR(NOW())-YEAR(E287) &lt; 18,Geral!$I$13,Geral!$H$13))))</f>
        <v>0</v>
      </c>
      <c r="L287" s="207"/>
      <c r="M287" s="208"/>
      <c r="N287" s="209"/>
      <c r="O287" s="83" t="str">
        <f>G287</f>
        <v/>
      </c>
      <c r="P287" s="84">
        <f>D288</f>
        <v>0</v>
      </c>
      <c r="Q287" s="85">
        <f t="shared" si="342"/>
        <v>0</v>
      </c>
      <c r="R287" s="85"/>
      <c r="S287" s="86" t="str">
        <f t="shared" ref="S287:T287" si="383">E287</f>
        <v/>
      </c>
      <c r="T287" s="85" t="str">
        <f t="shared" si="383"/>
        <v/>
      </c>
      <c r="U287" s="87">
        <f ca="1">A287</f>
        <v>0</v>
      </c>
      <c r="V287" s="88" t="str">
        <f>C287</f>
        <v/>
      </c>
      <c r="W287" s="10"/>
      <c r="X287" s="5"/>
      <c r="Y287" s="5"/>
      <c r="Z287" s="5"/>
    </row>
    <row r="288" spans="1:26" ht="19.5" customHeight="1">
      <c r="A288" s="205"/>
      <c r="B288" s="193"/>
      <c r="C288" s="196"/>
      <c r="D288" s="89"/>
      <c r="E288" s="199"/>
      <c r="F288" s="193"/>
      <c r="G288" s="193"/>
      <c r="H288" s="90"/>
      <c r="I288" s="91" t="str">
        <f ca="1">IF(H288="","",IF(VLOOKUP(H288,Geral!$B$35:$D$56,3,FALSE)="&lt;=",IF(YEAR(NOW())-YEAR(E287)&gt;VLOOKUP(H288,Geral!$B$35:$C$56,2,FALSE),"ý","þ"),IF(VLOOKUP(H288,Geral!$B$35:$D$56,3,FALSE)="&gt;=",IF(YEAR(NOW())-YEAR(E287)&lt;VLOOKUP(H288,Geral!$B$35:$C$56,2,FALSE),"ý","þ"))))</f>
        <v/>
      </c>
      <c r="J288" s="193"/>
      <c r="K288" s="92">
        <f ca="1">IF(H288="",0,IF(OR(H288 = Geral!$A$43,H288 = Geral!$A$44),Geral!$H$15,IF(YEAR(NOW())-YEAR(E287) &lt; 19,Geral!$I$15,Geral!$H$15)))</f>
        <v>0</v>
      </c>
      <c r="L288" s="89"/>
      <c r="M288" s="91" t="str">
        <f ca="1">IF(L288="","",IF(VLOOKUP($H288,Geral!$B$36:$D$56,3,FALSE)="&lt;=",IF(YEAR(NOW())-YEAR(VLOOKUP(L288,Atletas!$B$2:$D$98,3,FALSE))&gt;VLOOKUP($H288,Geral!$B$36:$C$56,2,FALSE),"ý","þ"),IF(VLOOKUP($H288,Geral!$B$36:$D$56,3,FALSE)="&gt;=",IF(YEAR(NOW())-YEAR(VLOOKUP(L288,Atletas!$B$2:$D$98,3,FALSE))&lt;VLOOKUP($H288,Geral!$B$36:$C$56,2,FALSE),"ý","þ"))))</f>
        <v/>
      </c>
      <c r="N288" s="93" t="str">
        <f>IF($L288="","",IF(IFERROR(VLOOKUP($L288,Atletas!$B$2:$F$98,2,FALSE),"") ="","Cadastro não encontrado. Digite os dados.",VLOOKUP($L288,Atletas!$B$2:$F$98,2,FALSE)))</f>
        <v/>
      </c>
      <c r="O288" s="94" t="str">
        <f>G287</f>
        <v/>
      </c>
      <c r="P288" s="95">
        <f>D288</f>
        <v>0</v>
      </c>
      <c r="Q288" s="96">
        <f t="shared" si="342"/>
        <v>0</v>
      </c>
      <c r="R288" s="95">
        <f t="shared" ref="R288:R289" si="384">L288</f>
        <v>0</v>
      </c>
      <c r="S288" s="97" t="str">
        <f t="shared" ref="S288:T288" si="385">E287</f>
        <v/>
      </c>
      <c r="T288" s="96" t="str">
        <f t="shared" si="385"/>
        <v/>
      </c>
      <c r="U288" s="110">
        <f ca="1">A287</f>
        <v>0</v>
      </c>
      <c r="V288" s="98" t="str">
        <f>C287</f>
        <v/>
      </c>
      <c r="W288" s="10"/>
      <c r="X288" s="5"/>
      <c r="Y288" s="5"/>
      <c r="Z288" s="5"/>
    </row>
    <row r="289" spans="1:26" ht="19.5" customHeight="1">
      <c r="A289" s="206"/>
      <c r="B289" s="194"/>
      <c r="C289" s="197"/>
      <c r="D289" s="99"/>
      <c r="E289" s="200"/>
      <c r="F289" s="194"/>
      <c r="G289" s="194"/>
      <c r="H289" s="100"/>
      <c r="I289" s="101" t="str">
        <f ca="1">IF(H289="","",IF(VLOOKUP(H289,Geral!$B$57:$D$67,3,FALSE)="&lt;=",IF(YEAR(NOW())-YEAR(E287)&gt;VLOOKUP(H289,Geral!$B$57:$C$67,2,FALSE),"ý","þ"),IF(VLOOKUP(H289,Geral!$B$57:$D$67,3,FALSE)="&gt;=",IF(YEAR(NOW())-YEAR(E287)&lt;VLOOKUP(H289,Geral!$B$57:$C$67,2,FALSE),"ý","þ"))))</f>
        <v/>
      </c>
      <c r="J289" s="194"/>
      <c r="K289" s="102">
        <f ca="1">IF(H289="",0,IF(OR(H289 = Geral!$A$43,H289 = Geral!$A$44),Geral!$H$15,IF(YEAR(NOW())-YEAR(E287) &lt; 19,Geral!$I$15,Geral!$H$15)))</f>
        <v>0</v>
      </c>
      <c r="L289" s="89"/>
      <c r="M289" s="91" t="str">
        <f ca="1">IF(L289="","",IF(VLOOKUP($H289,Geral!$B$58:$D$67,3,FALSE)="&lt;=",IF(YEAR(NOW())-YEAR(VLOOKUP(L289,Atletas!$B$2:$D$98,3,FALSE))&gt;VLOOKUP($H289,Geral!$B$58:$C$67,2,FALSE),"ý","þ"),IF(VLOOKUP($H289,Geral!$B$58:$D$67,3,FALSE)="&gt;=",IF(YEAR(NOW())-YEAR(VLOOKUP(L289,Atletas!$B$2:$D$98,3,FALSE))&lt;VLOOKUP($H289,Geral!$B$58:$C$67,2,FALSE),"ý","þ"))))</f>
        <v/>
      </c>
      <c r="N289" s="103" t="str">
        <f>IF($L289="","",IF(IFERROR(VLOOKUP($L289,Atletas!$B$2:$F$98,2,FALSE),"") ="","Cadastro não encontrado. Digite os dados.",VLOOKUP($L289,Atletas!$B$2:$F$98,2,FALSE)))</f>
        <v/>
      </c>
      <c r="O289" s="104" t="str">
        <f>G287</f>
        <v/>
      </c>
      <c r="P289" s="105">
        <f>D288</f>
        <v>0</v>
      </c>
      <c r="Q289" s="106">
        <f t="shared" si="342"/>
        <v>0</v>
      </c>
      <c r="R289" s="105">
        <f t="shared" si="384"/>
        <v>0</v>
      </c>
      <c r="S289" s="107" t="str">
        <f t="shared" ref="S289:T289" si="386">E287</f>
        <v/>
      </c>
      <c r="T289" s="106" t="str">
        <f t="shared" si="386"/>
        <v/>
      </c>
      <c r="U289" s="112">
        <f ca="1">A287</f>
        <v>0</v>
      </c>
      <c r="V289" s="108" t="str">
        <f>C287</f>
        <v/>
      </c>
      <c r="W289" s="10"/>
      <c r="X289" s="5"/>
      <c r="Y289" s="5"/>
      <c r="Z289" s="5"/>
    </row>
    <row r="290" spans="1:26" ht="19.5" customHeight="1">
      <c r="A290" s="204">
        <f ca="1">SUM(K290:K292)</f>
        <v>0</v>
      </c>
      <c r="B290" s="192">
        <v>97</v>
      </c>
      <c r="C290" s="195" t="str">
        <f>IF($D291="","",IF(IFERROR(VLOOKUP($D291,Atletas!$B$2:$F$98,5,FALSE),"") ="","CLUBE",VLOOKUP($D291,Atletas!$B$2:$F$98,5,FALSE)))</f>
        <v/>
      </c>
      <c r="D290" s="79"/>
      <c r="E290" s="198" t="str">
        <f>IF($D291="","",IF(IFERROR(VLOOKUP($D291,Atletas!$B$2:$F$98,3,FALSE),"") ="","DD/MM/AAAA",VLOOKUP($D291,Atletas!$B$2:$F$98,3,FALSE)))</f>
        <v/>
      </c>
      <c r="F290" s="201" t="str">
        <f>IF($D291="","",IF(IFERROR(VLOOKUP($D291,Atletas!$B$2:$F$98,4,FALSE),"") ="","Gênero",VLOOKUP($D291,Atletas!$B$2:$F$98,4,FALSE)))</f>
        <v/>
      </c>
      <c r="G290" s="202" t="str">
        <f>IF($D291="","",IF(IFERROR(VLOOKUP($D291,Atletas!$B$2:$F$98,2,FALSE),"") ="","Cadastro não encontrado. Digite os dados.",VLOOKUP($D291,Atletas!$B$2:$F$98,2,FALSE)))</f>
        <v/>
      </c>
      <c r="H290" s="80"/>
      <c r="I290" s="81" t="str">
        <f ca="1">IF(H290="","",IF(VLOOKUP(H290,Geral!$B$13:$D$34,3,FALSE)="&lt;=",IF(YEAR(NOW())-YEAR(E290)&gt;VLOOKUP(H290,Geral!$B$13:$C$34,2,FALSE),"ý","þ"),IF(VLOOKUP(H290,Geral!$B$13:$D$34,3,FALSE)="&gt;=",IF(YEAR(NOW())-YEAR(E290)&lt;VLOOKUP(H290,Geral!$B$13:$C$34,2,FALSE),"ý","þ"))))</f>
        <v/>
      </c>
      <c r="J290" s="203" t="s">
        <v>92</v>
      </c>
      <c r="K290" s="82">
        <f ca="1">SUM(IF(J290="Sim",IF(H290="",0,IF(OR(H290 = Geral!$A$43,H290 = Geral!$A$44),Geral!$H$13,IF(YEAR(NOW())-YEAR(E290) &lt; 19,Geral!$I$17,Geral!$H$17))),0),IF(H290="",0,IF(OR(H290 = Geral!$A$43,H290 = Geral!$A$44),Geral!$H$13,IF(YEAR(NOW())-YEAR(E290) &lt; 18,Geral!$I$13,Geral!$H$13))))</f>
        <v>0</v>
      </c>
      <c r="L290" s="207"/>
      <c r="M290" s="208"/>
      <c r="N290" s="209"/>
      <c r="O290" s="83" t="str">
        <f>G290</f>
        <v/>
      </c>
      <c r="P290" s="84">
        <f>D291</f>
        <v>0</v>
      </c>
      <c r="Q290" s="85">
        <f t="shared" si="342"/>
        <v>0</v>
      </c>
      <c r="R290" s="85"/>
      <c r="S290" s="86" t="str">
        <f t="shared" ref="S290:T290" si="387">E290</f>
        <v/>
      </c>
      <c r="T290" s="85" t="str">
        <f t="shared" si="387"/>
        <v/>
      </c>
      <c r="U290" s="87">
        <f ca="1">A290</f>
        <v>0</v>
      </c>
      <c r="V290" s="88" t="str">
        <f>C290</f>
        <v/>
      </c>
      <c r="W290" s="10"/>
      <c r="X290" s="5"/>
      <c r="Y290" s="5"/>
      <c r="Z290" s="5"/>
    </row>
    <row r="291" spans="1:26" ht="19.5" customHeight="1">
      <c r="A291" s="205"/>
      <c r="B291" s="193"/>
      <c r="C291" s="196"/>
      <c r="D291" s="89"/>
      <c r="E291" s="199"/>
      <c r="F291" s="193"/>
      <c r="G291" s="193"/>
      <c r="H291" s="90"/>
      <c r="I291" s="91" t="str">
        <f ca="1">IF(H291="","",IF(VLOOKUP(H291,Geral!$B$35:$D$56,3,FALSE)="&lt;=",IF(YEAR(NOW())-YEAR(E290)&gt;VLOOKUP(H291,Geral!$B$35:$C$56,2,FALSE),"ý","þ"),IF(VLOOKUP(H291,Geral!$B$35:$D$56,3,FALSE)="&gt;=",IF(YEAR(NOW())-YEAR(E290)&lt;VLOOKUP(H291,Geral!$B$35:$C$56,2,FALSE),"ý","þ"))))</f>
        <v/>
      </c>
      <c r="J291" s="193"/>
      <c r="K291" s="92">
        <f ca="1">IF(H291="",0,IF(OR(H291 = Geral!$A$43,H291 = Geral!$A$44),Geral!$H$15,IF(YEAR(NOW())-YEAR(E290) &lt; 19,Geral!$I$15,Geral!$H$15)))</f>
        <v>0</v>
      </c>
      <c r="L291" s="89"/>
      <c r="M291" s="91" t="str">
        <f ca="1">IF(L291="","",IF(VLOOKUP($H291,Geral!$B$36:$D$56,3,FALSE)="&lt;=",IF(YEAR(NOW())-YEAR(VLOOKUP(L291,Atletas!$B$2:$D$98,3,FALSE))&gt;VLOOKUP($H291,Geral!$B$36:$C$56,2,FALSE),"ý","þ"),IF(VLOOKUP($H291,Geral!$B$36:$D$56,3,FALSE)="&gt;=",IF(YEAR(NOW())-YEAR(VLOOKUP(L291,Atletas!$B$2:$D$98,3,FALSE))&lt;VLOOKUP($H291,Geral!$B$36:$C$56,2,FALSE),"ý","þ"))))</f>
        <v/>
      </c>
      <c r="N291" s="93" t="str">
        <f>IF($L291="","",IF(IFERROR(VLOOKUP($L291,Atletas!$B$2:$F$98,2,FALSE),"") ="","Cadastro não encontrado. Digite os dados.",VLOOKUP($L291,Atletas!$B$2:$F$98,2,FALSE)))</f>
        <v/>
      </c>
      <c r="O291" s="94" t="str">
        <f>G290</f>
        <v/>
      </c>
      <c r="P291" s="95">
        <f>D291</f>
        <v>0</v>
      </c>
      <c r="Q291" s="96">
        <f t="shared" si="342"/>
        <v>0</v>
      </c>
      <c r="R291" s="95">
        <f t="shared" ref="R291:R292" si="388">L291</f>
        <v>0</v>
      </c>
      <c r="S291" s="97" t="str">
        <f t="shared" ref="S291:T291" si="389">E290</f>
        <v/>
      </c>
      <c r="T291" s="96" t="str">
        <f t="shared" si="389"/>
        <v/>
      </c>
      <c r="U291" s="110">
        <f ca="1">A290</f>
        <v>0</v>
      </c>
      <c r="V291" s="98" t="str">
        <f>C290</f>
        <v/>
      </c>
      <c r="W291" s="10"/>
      <c r="X291" s="5"/>
      <c r="Y291" s="5"/>
      <c r="Z291" s="5"/>
    </row>
    <row r="292" spans="1:26" ht="19.5" customHeight="1">
      <c r="A292" s="206"/>
      <c r="B292" s="194"/>
      <c r="C292" s="197"/>
      <c r="D292" s="99"/>
      <c r="E292" s="200"/>
      <c r="F292" s="194"/>
      <c r="G292" s="194"/>
      <c r="H292" s="100"/>
      <c r="I292" s="101" t="str">
        <f ca="1">IF(H292="","",IF(VLOOKUP(H292,Geral!$B$57:$D$67,3,FALSE)="&lt;=",IF(YEAR(NOW())-YEAR(E290)&gt;VLOOKUP(H292,Geral!$B$57:$C$67,2,FALSE),"ý","þ"),IF(VLOOKUP(H292,Geral!$B$57:$D$67,3,FALSE)="&gt;=",IF(YEAR(NOW())-YEAR(E290)&lt;VLOOKUP(H292,Geral!$B$57:$C$67,2,FALSE),"ý","þ"))))</f>
        <v/>
      </c>
      <c r="J292" s="194"/>
      <c r="K292" s="102">
        <f ca="1">IF(H292="",0,IF(OR(H292 = Geral!$A$43,H292 = Geral!$A$44),Geral!$H$15,IF(YEAR(NOW())-YEAR(E290) &lt; 19,Geral!$I$15,Geral!$H$15)))</f>
        <v>0</v>
      </c>
      <c r="L292" s="89"/>
      <c r="M292" s="91" t="str">
        <f ca="1">IF(L292="","",IF(VLOOKUP($H292,Geral!$B$58:$D$67,3,FALSE)="&lt;=",IF(YEAR(NOW())-YEAR(VLOOKUP(L292,Atletas!$B$2:$D$98,3,FALSE))&gt;VLOOKUP($H292,Geral!$B$58:$C$67,2,FALSE),"ý","þ"),IF(VLOOKUP($H292,Geral!$B$58:$D$67,3,FALSE)="&gt;=",IF(YEAR(NOW())-YEAR(VLOOKUP(L292,Atletas!$B$2:$D$98,3,FALSE))&lt;VLOOKUP($H292,Geral!$B$58:$C$67,2,FALSE),"ý","þ"))))</f>
        <v/>
      </c>
      <c r="N292" s="103" t="str">
        <f>IF($L292="","",IF(IFERROR(VLOOKUP($L292,Atletas!$B$2:$F$98,2,FALSE),"") ="","Cadastro não encontrado. Digite os dados.",VLOOKUP($L292,Atletas!$B$2:$F$98,2,FALSE)))</f>
        <v/>
      </c>
      <c r="O292" s="104" t="str">
        <f>G290</f>
        <v/>
      </c>
      <c r="P292" s="105">
        <f>D291</f>
        <v>0</v>
      </c>
      <c r="Q292" s="106">
        <f t="shared" si="342"/>
        <v>0</v>
      </c>
      <c r="R292" s="105">
        <f t="shared" si="388"/>
        <v>0</v>
      </c>
      <c r="S292" s="107" t="str">
        <f t="shared" ref="S292:T292" si="390">E290</f>
        <v/>
      </c>
      <c r="T292" s="106" t="str">
        <f t="shared" si="390"/>
        <v/>
      </c>
      <c r="U292" s="112">
        <f ca="1">A290</f>
        <v>0</v>
      </c>
      <c r="V292" s="108" t="str">
        <f>C290</f>
        <v/>
      </c>
      <c r="W292" s="10"/>
      <c r="X292" s="5"/>
      <c r="Y292" s="5"/>
      <c r="Z292" s="5"/>
    </row>
    <row r="293" spans="1:26" ht="19.5" customHeight="1">
      <c r="A293" s="204">
        <f ca="1">SUM(K293:K295)</f>
        <v>0</v>
      </c>
      <c r="B293" s="192">
        <v>98</v>
      </c>
      <c r="C293" s="195" t="str">
        <f>IF($D294="","",IF(IFERROR(VLOOKUP($D294,Atletas!$B$2:$F$98,5,FALSE),"") ="","CLUBE",VLOOKUP($D294,Atletas!$B$2:$F$98,5,FALSE)))</f>
        <v/>
      </c>
      <c r="D293" s="79"/>
      <c r="E293" s="198" t="str">
        <f>IF($D294="","",IF(IFERROR(VLOOKUP($D294,Atletas!$B$2:$F$98,3,FALSE),"") ="","DD/MM/AAAA",VLOOKUP($D294,Atletas!$B$2:$F$98,3,FALSE)))</f>
        <v/>
      </c>
      <c r="F293" s="201" t="str">
        <f>IF($D294="","",IF(IFERROR(VLOOKUP($D294,Atletas!$B$2:$F$98,4,FALSE),"") ="","Gênero",VLOOKUP($D294,Atletas!$B$2:$F$98,4,FALSE)))</f>
        <v/>
      </c>
      <c r="G293" s="202" t="str">
        <f>IF($D294="","",IF(IFERROR(VLOOKUP($D294,Atletas!$B$2:$F$98,2,FALSE),"") ="","Cadastro não encontrado. Digite os dados.",VLOOKUP($D294,Atletas!$B$2:$F$98,2,FALSE)))</f>
        <v/>
      </c>
      <c r="H293" s="80"/>
      <c r="I293" s="81" t="str">
        <f ca="1">IF(H293="","",IF(VLOOKUP(H293,Geral!$B$13:$D$34,3,FALSE)="&lt;=",IF(YEAR(NOW())-YEAR(E293)&gt;VLOOKUP(H293,Geral!$B$13:$C$34,2,FALSE),"ý","þ"),IF(VLOOKUP(H293,Geral!$B$13:$D$34,3,FALSE)="&gt;=",IF(YEAR(NOW())-YEAR(E293)&lt;VLOOKUP(H293,Geral!$B$13:$C$34,2,FALSE),"ý","þ"))))</f>
        <v/>
      </c>
      <c r="J293" s="203" t="s">
        <v>92</v>
      </c>
      <c r="K293" s="82">
        <f ca="1">SUM(IF(J293="Sim",IF(H293="",0,IF(OR(H293 = Geral!$A$43,H293 = Geral!$A$44),Geral!$H$13,IF(YEAR(NOW())-YEAR(E293) &lt; 19,Geral!$I$17,Geral!$H$17))),0),IF(H293="",0,IF(OR(H293 = Geral!$A$43,H293 = Geral!$A$44),Geral!$H$13,IF(YEAR(NOW())-YEAR(E293) &lt; 18,Geral!$I$13,Geral!$H$13))))</f>
        <v>0</v>
      </c>
      <c r="L293" s="207"/>
      <c r="M293" s="208"/>
      <c r="N293" s="209"/>
      <c r="O293" s="83" t="str">
        <f>G293</f>
        <v/>
      </c>
      <c r="P293" s="84">
        <f>D294</f>
        <v>0</v>
      </c>
      <c r="Q293" s="85">
        <f t="shared" si="342"/>
        <v>0</v>
      </c>
      <c r="R293" s="85"/>
      <c r="S293" s="86" t="str">
        <f t="shared" ref="S293:T293" si="391">E293</f>
        <v/>
      </c>
      <c r="T293" s="85" t="str">
        <f t="shared" si="391"/>
        <v/>
      </c>
      <c r="U293" s="87">
        <f ca="1">A293</f>
        <v>0</v>
      </c>
      <c r="V293" s="88" t="str">
        <f>C293</f>
        <v/>
      </c>
      <c r="W293" s="10"/>
      <c r="X293" s="5"/>
      <c r="Y293" s="5"/>
      <c r="Z293" s="5"/>
    </row>
    <row r="294" spans="1:26" ht="19.5" customHeight="1">
      <c r="A294" s="205"/>
      <c r="B294" s="193"/>
      <c r="C294" s="196"/>
      <c r="D294" s="89"/>
      <c r="E294" s="199"/>
      <c r="F294" s="193"/>
      <c r="G294" s="193"/>
      <c r="H294" s="90"/>
      <c r="I294" s="91" t="str">
        <f ca="1">IF(H294="","",IF(VLOOKUP(H294,Geral!$B$35:$D$56,3,FALSE)="&lt;=",IF(YEAR(NOW())-YEAR(E293)&gt;VLOOKUP(H294,Geral!$B$35:$C$56,2,FALSE),"ý","þ"),IF(VLOOKUP(H294,Geral!$B$35:$D$56,3,FALSE)="&gt;=",IF(YEAR(NOW())-YEAR(E293)&lt;VLOOKUP(H294,Geral!$B$35:$C$56,2,FALSE),"ý","þ"))))</f>
        <v/>
      </c>
      <c r="J294" s="193"/>
      <c r="K294" s="92">
        <f ca="1">IF(H294="",0,IF(OR(H294 = Geral!$A$43,H294 = Geral!$A$44),Geral!$H$15,IF(YEAR(NOW())-YEAR(E293) &lt; 19,Geral!$I$15,Geral!$H$15)))</f>
        <v>0</v>
      </c>
      <c r="L294" s="89"/>
      <c r="M294" s="91" t="str">
        <f ca="1">IF(L294="","",IF(VLOOKUP($H294,Geral!$B$36:$D$56,3,FALSE)="&lt;=",IF(YEAR(NOW())-YEAR(VLOOKUP(L294,Atletas!$B$2:$D$98,3,FALSE))&gt;VLOOKUP($H294,Geral!$B$36:$C$56,2,FALSE),"ý","þ"),IF(VLOOKUP($H294,Geral!$B$36:$D$56,3,FALSE)="&gt;=",IF(YEAR(NOW())-YEAR(VLOOKUP(L294,Atletas!$B$2:$D$98,3,FALSE))&lt;VLOOKUP($H294,Geral!$B$36:$C$56,2,FALSE),"ý","þ"))))</f>
        <v/>
      </c>
      <c r="N294" s="93" t="str">
        <f>IF($L294="","",IF(IFERROR(VLOOKUP($L294,Atletas!$B$2:$F$98,2,FALSE),"") ="","Cadastro não encontrado. Digite os dados.",VLOOKUP($L294,Atletas!$B$2:$F$98,2,FALSE)))</f>
        <v/>
      </c>
      <c r="O294" s="94" t="str">
        <f>G293</f>
        <v/>
      </c>
      <c r="P294" s="95">
        <f>D294</f>
        <v>0</v>
      </c>
      <c r="Q294" s="96">
        <f t="shared" si="342"/>
        <v>0</v>
      </c>
      <c r="R294" s="95">
        <f t="shared" ref="R294:R295" si="392">L294</f>
        <v>0</v>
      </c>
      <c r="S294" s="97" t="str">
        <f t="shared" ref="S294:T294" si="393">E293</f>
        <v/>
      </c>
      <c r="T294" s="96" t="str">
        <f t="shared" si="393"/>
        <v/>
      </c>
      <c r="U294" s="110">
        <f ca="1">A293</f>
        <v>0</v>
      </c>
      <c r="V294" s="98" t="str">
        <f>C293</f>
        <v/>
      </c>
      <c r="W294" s="10"/>
      <c r="X294" s="5"/>
      <c r="Y294" s="5"/>
      <c r="Z294" s="5"/>
    </row>
    <row r="295" spans="1:26" ht="19.5" customHeight="1">
      <c r="A295" s="206"/>
      <c r="B295" s="194"/>
      <c r="C295" s="197"/>
      <c r="D295" s="99"/>
      <c r="E295" s="200"/>
      <c r="F295" s="194"/>
      <c r="G295" s="194"/>
      <c r="H295" s="100"/>
      <c r="I295" s="101" t="str">
        <f ca="1">IF(H295="","",IF(VLOOKUP(H295,Geral!$B$57:$D$67,3,FALSE)="&lt;=",IF(YEAR(NOW())-YEAR(E293)&gt;VLOOKUP(H295,Geral!$B$57:$C$67,2,FALSE),"ý","þ"),IF(VLOOKUP(H295,Geral!$B$57:$D$67,3,FALSE)="&gt;=",IF(YEAR(NOW())-YEAR(E293)&lt;VLOOKUP(H295,Geral!$B$57:$C$67,2,FALSE),"ý","þ"))))</f>
        <v/>
      </c>
      <c r="J295" s="194"/>
      <c r="K295" s="102">
        <f ca="1">IF(H295="",0,IF(OR(H295 = Geral!$A$43,H295 = Geral!$A$44),Geral!$H$15,IF(YEAR(NOW())-YEAR(E293) &lt; 19,Geral!$I$15,Geral!$H$15)))</f>
        <v>0</v>
      </c>
      <c r="L295" s="89"/>
      <c r="M295" s="91" t="str">
        <f ca="1">IF(L295="","",IF(VLOOKUP($H295,Geral!$B$58:$D$67,3,FALSE)="&lt;=",IF(YEAR(NOW())-YEAR(VLOOKUP(L295,Atletas!$B$2:$D$98,3,FALSE))&gt;VLOOKUP($H295,Geral!$B$58:$C$67,2,FALSE),"ý","þ"),IF(VLOOKUP($H295,Geral!$B$58:$D$67,3,FALSE)="&gt;=",IF(YEAR(NOW())-YEAR(VLOOKUP(L295,Atletas!$B$2:$D$98,3,FALSE))&lt;VLOOKUP($H295,Geral!$B$58:$C$67,2,FALSE),"ý","þ"))))</f>
        <v/>
      </c>
      <c r="N295" s="103" t="str">
        <f>IF($L295="","",IF(IFERROR(VLOOKUP($L295,Atletas!$B$2:$F$98,2,FALSE),"") ="","Cadastro não encontrado. Digite os dados.",VLOOKUP($L295,Atletas!$B$2:$F$98,2,FALSE)))</f>
        <v/>
      </c>
      <c r="O295" s="104" t="str">
        <f>G293</f>
        <v/>
      </c>
      <c r="P295" s="105">
        <f>D294</f>
        <v>0</v>
      </c>
      <c r="Q295" s="106">
        <f t="shared" si="342"/>
        <v>0</v>
      </c>
      <c r="R295" s="105">
        <f t="shared" si="392"/>
        <v>0</v>
      </c>
      <c r="S295" s="107" t="str">
        <f t="shared" ref="S295:T295" si="394">E293</f>
        <v/>
      </c>
      <c r="T295" s="106" t="str">
        <f t="shared" si="394"/>
        <v/>
      </c>
      <c r="U295" s="112">
        <f ca="1">A293</f>
        <v>0</v>
      </c>
      <c r="V295" s="108" t="str">
        <f>C293</f>
        <v/>
      </c>
      <c r="W295" s="10"/>
      <c r="X295" s="5"/>
      <c r="Y295" s="5"/>
      <c r="Z295" s="5"/>
    </row>
    <row r="296" spans="1:26" ht="19.5" customHeight="1">
      <c r="A296" s="204">
        <f ca="1">SUM(K296:K298)</f>
        <v>0</v>
      </c>
      <c r="B296" s="192">
        <v>99</v>
      </c>
      <c r="C296" s="195" t="str">
        <f>IF($D297="","",IF(IFERROR(VLOOKUP($D297,Atletas!$B$2:$F$98,5,FALSE),"") ="","CLUBE",VLOOKUP($D297,Atletas!$B$2:$F$98,5,FALSE)))</f>
        <v/>
      </c>
      <c r="D296" s="79"/>
      <c r="E296" s="198" t="str">
        <f>IF($D297="","",IF(IFERROR(VLOOKUP($D297,Atletas!$B$2:$F$98,3,FALSE),"") ="","DD/MM/AAAA",VLOOKUP($D297,Atletas!$B$2:$F$98,3,FALSE)))</f>
        <v/>
      </c>
      <c r="F296" s="201" t="str">
        <f>IF($D297="","",IF(IFERROR(VLOOKUP($D297,Atletas!$B$2:$F$98,4,FALSE),"") ="","Gênero",VLOOKUP($D297,Atletas!$B$2:$F$98,4,FALSE)))</f>
        <v/>
      </c>
      <c r="G296" s="202" t="str">
        <f>IF($D297="","",IF(IFERROR(VLOOKUP($D297,Atletas!$B$2:$F$98,2,FALSE),"") ="","Cadastro não encontrado. Digite os dados.",VLOOKUP($D297,Atletas!$B$2:$F$98,2,FALSE)))</f>
        <v/>
      </c>
      <c r="H296" s="80"/>
      <c r="I296" s="81" t="str">
        <f ca="1">IF(H296="","",IF(VLOOKUP(H296,Geral!$B$13:$D$34,3,FALSE)="&lt;=",IF(YEAR(NOW())-YEAR(E296)&gt;VLOOKUP(H296,Geral!$B$13:$C$34,2,FALSE),"ý","þ"),IF(VLOOKUP(H296,Geral!$B$13:$D$34,3,FALSE)="&gt;=",IF(YEAR(NOW())-YEAR(E296)&lt;VLOOKUP(H296,Geral!$B$13:$C$34,2,FALSE),"ý","þ"))))</f>
        <v/>
      </c>
      <c r="J296" s="203" t="s">
        <v>92</v>
      </c>
      <c r="K296" s="82">
        <f ca="1">SUM(IF(J296="Sim",IF(H296="",0,IF(OR(H296 = Geral!$A$43,H296 = Geral!$A$44),Geral!$H$13,IF(YEAR(NOW())-YEAR(E296) &lt; 19,Geral!$I$17,Geral!$H$17))),0),IF(H296="",0,IF(OR(H296 = Geral!$A$43,H296 = Geral!$A$44),Geral!$H$13,IF(YEAR(NOW())-YEAR(E296) &lt; 18,Geral!$I$13,Geral!$H$13))))</f>
        <v>0</v>
      </c>
      <c r="L296" s="207"/>
      <c r="M296" s="208"/>
      <c r="N296" s="209"/>
      <c r="O296" s="83" t="str">
        <f>G296</f>
        <v/>
      </c>
      <c r="P296" s="84">
        <f>D297</f>
        <v>0</v>
      </c>
      <c r="Q296" s="85">
        <f t="shared" si="342"/>
        <v>0</v>
      </c>
      <c r="R296" s="85"/>
      <c r="S296" s="86" t="str">
        <f t="shared" ref="S296:T296" si="395">E296</f>
        <v/>
      </c>
      <c r="T296" s="85" t="str">
        <f t="shared" si="395"/>
        <v/>
      </c>
      <c r="U296" s="87">
        <f ca="1">A296</f>
        <v>0</v>
      </c>
      <c r="V296" s="88" t="str">
        <f>C296</f>
        <v/>
      </c>
      <c r="W296" s="10"/>
      <c r="X296" s="5"/>
      <c r="Y296" s="5"/>
      <c r="Z296" s="5"/>
    </row>
    <row r="297" spans="1:26" ht="19.5" customHeight="1">
      <c r="A297" s="205"/>
      <c r="B297" s="193"/>
      <c r="C297" s="196"/>
      <c r="D297" s="89"/>
      <c r="E297" s="199"/>
      <c r="F297" s="193"/>
      <c r="G297" s="193"/>
      <c r="H297" s="90"/>
      <c r="I297" s="91" t="str">
        <f ca="1">IF(H297="","",IF(VLOOKUP(H297,Geral!$B$35:$D$56,3,FALSE)="&lt;=",IF(YEAR(NOW())-YEAR(E296)&gt;VLOOKUP(H297,Geral!$B$35:$C$56,2,FALSE),"ý","þ"),IF(VLOOKUP(H297,Geral!$B$35:$D$56,3,FALSE)="&gt;=",IF(YEAR(NOW())-YEAR(E296)&lt;VLOOKUP(H297,Geral!$B$35:$C$56,2,FALSE),"ý","þ"))))</f>
        <v/>
      </c>
      <c r="J297" s="193"/>
      <c r="K297" s="92">
        <f ca="1">IF(H297="",0,IF(OR(H297 = Geral!$A$43,H297 = Geral!$A$44),Geral!$H$15,IF(YEAR(NOW())-YEAR(E296) &lt; 19,Geral!$I$15,Geral!$H$15)))</f>
        <v>0</v>
      </c>
      <c r="L297" s="89"/>
      <c r="M297" s="91" t="str">
        <f ca="1">IF(L297="","",IF(VLOOKUP($H297,Geral!$B$36:$D$56,3,FALSE)="&lt;=",IF(YEAR(NOW())-YEAR(VLOOKUP(L297,Atletas!$B$2:$D$98,3,FALSE))&gt;VLOOKUP($H297,Geral!$B$36:$C$56,2,FALSE),"ý","þ"),IF(VLOOKUP($H297,Geral!$B$36:$D$56,3,FALSE)="&gt;=",IF(YEAR(NOW())-YEAR(VLOOKUP(L297,Atletas!$B$2:$D$98,3,FALSE))&lt;VLOOKUP($H297,Geral!$B$36:$C$56,2,FALSE),"ý","þ"))))</f>
        <v/>
      </c>
      <c r="N297" s="93" t="str">
        <f>IF($L297="","",IF(IFERROR(VLOOKUP($L297,Atletas!$B$2:$F$98,2,FALSE),"") ="","Cadastro não encontrado. Digite os dados.",VLOOKUP($L297,Atletas!$B$2:$F$98,2,FALSE)))</f>
        <v/>
      </c>
      <c r="O297" s="94" t="str">
        <f>G296</f>
        <v/>
      </c>
      <c r="P297" s="95">
        <f>D297</f>
        <v>0</v>
      </c>
      <c r="Q297" s="96">
        <f t="shared" si="342"/>
        <v>0</v>
      </c>
      <c r="R297" s="95">
        <f t="shared" ref="R297:R298" si="396">L297</f>
        <v>0</v>
      </c>
      <c r="S297" s="97" t="str">
        <f t="shared" ref="S297:T297" si="397">E296</f>
        <v/>
      </c>
      <c r="T297" s="96" t="str">
        <f t="shared" si="397"/>
        <v/>
      </c>
      <c r="U297" s="110">
        <f ca="1">A296</f>
        <v>0</v>
      </c>
      <c r="V297" s="98" t="str">
        <f>C296</f>
        <v/>
      </c>
      <c r="W297" s="10"/>
      <c r="X297" s="5"/>
      <c r="Y297" s="5"/>
      <c r="Z297" s="5"/>
    </row>
    <row r="298" spans="1:26" ht="19.5" customHeight="1">
      <c r="A298" s="206"/>
      <c r="B298" s="194"/>
      <c r="C298" s="197"/>
      <c r="D298" s="99"/>
      <c r="E298" s="200"/>
      <c r="F298" s="194"/>
      <c r="G298" s="194"/>
      <c r="H298" s="100"/>
      <c r="I298" s="101" t="str">
        <f ca="1">IF(H298="","",IF(VLOOKUP(H298,Geral!$B$57:$D$67,3,FALSE)="&lt;=",IF(YEAR(NOW())-YEAR(E296)&gt;VLOOKUP(H298,Geral!$B$57:$C$67,2,FALSE),"ý","þ"),IF(VLOOKUP(H298,Geral!$B$57:$D$67,3,FALSE)="&gt;=",IF(YEAR(NOW())-YEAR(E296)&lt;VLOOKUP(H298,Geral!$B$57:$C$67,2,FALSE),"ý","þ"))))</f>
        <v/>
      </c>
      <c r="J298" s="194"/>
      <c r="K298" s="102">
        <f ca="1">IF(H298="",0,IF(OR(H298 = Geral!$A$43,H298 = Geral!$A$44),Geral!$H$15,IF(YEAR(NOW())-YEAR(E296) &lt; 19,Geral!$I$15,Geral!$H$15)))</f>
        <v>0</v>
      </c>
      <c r="L298" s="89"/>
      <c r="M298" s="91" t="str">
        <f ca="1">IF(L298="","",IF(VLOOKUP($H298,Geral!$B$58:$D$67,3,FALSE)="&lt;=",IF(YEAR(NOW())-YEAR(VLOOKUP(L298,Atletas!$B$2:$D$98,3,FALSE))&gt;VLOOKUP($H298,Geral!$B$58:$C$67,2,FALSE),"ý","þ"),IF(VLOOKUP($H298,Geral!$B$58:$D$67,3,FALSE)="&gt;=",IF(YEAR(NOW())-YEAR(VLOOKUP(L298,Atletas!$B$2:$D$98,3,FALSE))&lt;VLOOKUP($H298,Geral!$B$58:$C$67,2,FALSE),"ý","þ"))))</f>
        <v/>
      </c>
      <c r="N298" s="103" t="str">
        <f>IF($L298="","",IF(IFERROR(VLOOKUP($L298,Atletas!$B$2:$F$98,2,FALSE),"") ="","Cadastro não encontrado. Digite os dados.",VLOOKUP($L298,Atletas!$B$2:$F$98,2,FALSE)))</f>
        <v/>
      </c>
      <c r="O298" s="104" t="str">
        <f>G296</f>
        <v/>
      </c>
      <c r="P298" s="105">
        <f>D297</f>
        <v>0</v>
      </c>
      <c r="Q298" s="106">
        <f t="shared" si="342"/>
        <v>0</v>
      </c>
      <c r="R298" s="105">
        <f t="shared" si="396"/>
        <v>0</v>
      </c>
      <c r="S298" s="107" t="str">
        <f t="shared" ref="S298:T298" si="398">E296</f>
        <v/>
      </c>
      <c r="T298" s="106" t="str">
        <f t="shared" si="398"/>
        <v/>
      </c>
      <c r="U298" s="112">
        <f ca="1">A296</f>
        <v>0</v>
      </c>
      <c r="V298" s="108" t="str">
        <f>C296</f>
        <v/>
      </c>
      <c r="W298" s="10"/>
      <c r="X298" s="5"/>
      <c r="Y298" s="5"/>
      <c r="Z298" s="5"/>
    </row>
    <row r="299" spans="1:26" ht="19.5" customHeight="1">
      <c r="A299" s="204">
        <f ca="1">SUM(K299:K301)</f>
        <v>0</v>
      </c>
      <c r="B299" s="192">
        <v>100</v>
      </c>
      <c r="C299" s="195" t="str">
        <f>IF($D300="","",IF(IFERROR(VLOOKUP($D300,Atletas!$B$2:$F$98,5,FALSE),"") ="","CLUBE",VLOOKUP($D300,Atletas!$B$2:$F$98,5,FALSE)))</f>
        <v/>
      </c>
      <c r="D299" s="79"/>
      <c r="E299" s="198" t="str">
        <f>IF($D300="","",IF(IFERROR(VLOOKUP($D300,Atletas!$B$2:$F$98,3,FALSE),"") ="","DD/MM/AAAA",VLOOKUP($D300,Atletas!$B$2:$F$98,3,FALSE)))</f>
        <v/>
      </c>
      <c r="F299" s="201" t="str">
        <f>IF($D300="","",IF(IFERROR(VLOOKUP($D300,Atletas!$B$2:$F$98,4,FALSE),"") ="","Gênero",VLOOKUP($D300,Atletas!$B$2:$F$98,4,FALSE)))</f>
        <v/>
      </c>
      <c r="G299" s="202" t="str">
        <f>IF($D300="","",IF(IFERROR(VLOOKUP($D300,Atletas!$B$2:$F$98,2,FALSE),"") ="","Cadastro não encontrado. Digite os dados.",VLOOKUP($D300,Atletas!$B$2:$F$98,2,FALSE)))</f>
        <v/>
      </c>
      <c r="H299" s="80"/>
      <c r="I299" s="81" t="str">
        <f ca="1">IF(H299="","",IF(VLOOKUP(H299,Geral!$B$13:$D$34,3,FALSE)="&lt;=",IF(YEAR(NOW())-YEAR(E299)&gt;VLOOKUP(H299,Geral!$B$13:$C$34,2,FALSE),"ý","þ"),IF(VLOOKUP(H299,Geral!$B$13:$D$34,3,FALSE)="&gt;=",IF(YEAR(NOW())-YEAR(E299)&lt;VLOOKUP(H299,Geral!$B$13:$C$34,2,FALSE),"ý","þ"))))</f>
        <v/>
      </c>
      <c r="J299" s="203" t="s">
        <v>92</v>
      </c>
      <c r="K299" s="82">
        <f ca="1">SUM(IF(J299="Sim",IF(H299="",0,IF(OR(H299 = Geral!$A$43,H299 = Geral!$A$44),Geral!$H$13,IF(YEAR(NOW())-YEAR(E299) &lt; 19,Geral!$I$17,Geral!$H$17))),0),IF(H299="",0,IF(OR(H299 = Geral!$A$43,H299 = Geral!$A$44),Geral!$H$13,IF(YEAR(NOW())-YEAR(E299) &lt; 18,Geral!$I$13,Geral!$H$13))))</f>
        <v>0</v>
      </c>
      <c r="L299" s="207"/>
      <c r="M299" s="208"/>
      <c r="N299" s="209"/>
      <c r="O299" s="83" t="str">
        <f>G299</f>
        <v/>
      </c>
      <c r="P299" s="84">
        <f>D300</f>
        <v>0</v>
      </c>
      <c r="Q299" s="85">
        <f t="shared" si="342"/>
        <v>0</v>
      </c>
      <c r="R299" s="85"/>
      <c r="S299" s="86" t="str">
        <f t="shared" ref="S299:T299" si="399">E299</f>
        <v/>
      </c>
      <c r="T299" s="85" t="str">
        <f t="shared" si="399"/>
        <v/>
      </c>
      <c r="U299" s="87">
        <f ca="1">A299</f>
        <v>0</v>
      </c>
      <c r="V299" s="88" t="str">
        <f>C299</f>
        <v/>
      </c>
      <c r="W299" s="10"/>
      <c r="X299" s="5"/>
      <c r="Y299" s="5"/>
      <c r="Z299" s="5"/>
    </row>
    <row r="300" spans="1:26" ht="19.5" customHeight="1">
      <c r="A300" s="205"/>
      <c r="B300" s="193"/>
      <c r="C300" s="196"/>
      <c r="D300" s="89"/>
      <c r="E300" s="199"/>
      <c r="F300" s="193"/>
      <c r="G300" s="193"/>
      <c r="H300" s="90"/>
      <c r="I300" s="91" t="str">
        <f ca="1">IF(H300="","",IF(VLOOKUP(H300,Geral!$B$35:$D$56,3,FALSE)="&lt;=",IF(YEAR(NOW())-YEAR(E299)&gt;VLOOKUP(H300,Geral!$B$35:$C$56,2,FALSE),"ý","þ"),IF(VLOOKUP(H300,Geral!$B$35:$D$56,3,FALSE)="&gt;=",IF(YEAR(NOW())-YEAR(E299)&lt;VLOOKUP(H300,Geral!$B$35:$C$56,2,FALSE),"ý","þ"))))</f>
        <v/>
      </c>
      <c r="J300" s="193"/>
      <c r="K300" s="92">
        <f ca="1">IF(H300="",0,IF(OR(H300 = Geral!$A$43,H300 = Geral!$A$44),Geral!$H$15,IF(YEAR(NOW())-YEAR(E299) &lt; 19,Geral!$I$15,Geral!$H$15)))</f>
        <v>0</v>
      </c>
      <c r="L300" s="89"/>
      <c r="M300" s="91" t="str">
        <f ca="1">IF(L300="","",IF(VLOOKUP($H300,Geral!$B$36:$D$56,3,FALSE)="&lt;=",IF(YEAR(NOW())-YEAR(VLOOKUP(L300,Atletas!$B$2:$D$98,3,FALSE))&gt;VLOOKUP($H300,Geral!$B$36:$C$56,2,FALSE),"ý","þ"),IF(VLOOKUP($H300,Geral!$B$36:$D$56,3,FALSE)="&gt;=",IF(YEAR(NOW())-YEAR(VLOOKUP(L300,Atletas!$B$2:$D$98,3,FALSE))&lt;VLOOKUP($H300,Geral!$B$36:$C$56,2,FALSE),"ý","þ"))))</f>
        <v/>
      </c>
      <c r="N300" s="93" t="str">
        <f>IF($L300="","",IF(IFERROR(VLOOKUP($L300,Atletas!$B$2:$F$98,2,FALSE),"") ="","Cadastro não encontrado. Digite os dados.",VLOOKUP($L300,Atletas!$B$2:$F$98,2,FALSE)))</f>
        <v/>
      </c>
      <c r="O300" s="94" t="str">
        <f>G299</f>
        <v/>
      </c>
      <c r="P300" s="95">
        <f>D300</f>
        <v>0</v>
      </c>
      <c r="Q300" s="96">
        <f t="shared" si="342"/>
        <v>0</v>
      </c>
      <c r="R300" s="95">
        <f t="shared" ref="R300:R301" si="400">L300</f>
        <v>0</v>
      </c>
      <c r="S300" s="97" t="str">
        <f t="shared" ref="S300:T300" si="401">E299</f>
        <v/>
      </c>
      <c r="T300" s="96" t="str">
        <f t="shared" si="401"/>
        <v/>
      </c>
      <c r="U300" s="110">
        <f ca="1">A299</f>
        <v>0</v>
      </c>
      <c r="V300" s="98" t="str">
        <f>C299</f>
        <v/>
      </c>
      <c r="W300" s="10"/>
      <c r="X300" s="5"/>
      <c r="Y300" s="5"/>
      <c r="Z300" s="5"/>
    </row>
    <row r="301" spans="1:26" ht="19.5" customHeight="1">
      <c r="A301" s="210"/>
      <c r="B301" s="211"/>
      <c r="C301" s="212"/>
      <c r="D301" s="116"/>
      <c r="E301" s="213"/>
      <c r="F301" s="211"/>
      <c r="G301" s="211"/>
      <c r="H301" s="100"/>
      <c r="I301" s="101" t="str">
        <f ca="1">IF(H301="","",IF(VLOOKUP(H301,Geral!$B$57:$D$67,3,FALSE)="&lt;=",IF(YEAR(NOW())-YEAR(E299)&gt;VLOOKUP(H301,Geral!$B$57:$C$67,2,FALSE),"ý","þ"),IF(VLOOKUP(H301,Geral!$B$57:$D$67,3,FALSE)="&gt;=",IF(YEAR(NOW())-YEAR(E299)&lt;VLOOKUP(H301,Geral!$B$57:$C$67,2,FALSE),"ý","þ"))))</f>
        <v/>
      </c>
      <c r="J301" s="194"/>
      <c r="K301" s="102">
        <f ca="1">IF(H301="",0,IF(OR(H301 = Geral!$A$43,H301 = Geral!$A$44),Geral!$H$15,IF(YEAR(NOW())-YEAR(E299) &lt; 19,Geral!$I$15,Geral!$H$15)))</f>
        <v>0</v>
      </c>
      <c r="L301" s="117"/>
      <c r="M301" s="91" t="str">
        <f ca="1">IF(L301="","",IF(VLOOKUP($H301,Geral!$B$58:$D$67,3,FALSE)="&lt;=",IF(YEAR(NOW())-YEAR(VLOOKUP(L301,Atletas!$B$2:$D$98,3,FALSE))&gt;VLOOKUP($H301,Geral!$B$58:$C$67,2,FALSE),"ý","þ"),IF(VLOOKUP($H301,Geral!$B$58:$D$67,3,FALSE)="&gt;=",IF(YEAR(NOW())-YEAR(VLOOKUP(L301,Atletas!$B$2:$D$98,3,FALSE))&lt;VLOOKUP($H301,Geral!$B$58:$C$67,2,FALSE),"ý","þ"))))</f>
        <v/>
      </c>
      <c r="N301" s="118" t="str">
        <f>IF($L301="","",IF(IFERROR(VLOOKUP($L301,Atletas!$B$2:$F$98,2,FALSE),"") ="","Cadastro não encontrado. Digite os dados.",VLOOKUP($L301,Atletas!$B$2:$F$98,2,FALSE)))</f>
        <v/>
      </c>
      <c r="O301" s="119" t="str">
        <f>G299</f>
        <v/>
      </c>
      <c r="P301" s="120">
        <f>D300</f>
        <v>0</v>
      </c>
      <c r="Q301" s="121">
        <f t="shared" si="342"/>
        <v>0</v>
      </c>
      <c r="R301" s="120">
        <f t="shared" si="400"/>
        <v>0</v>
      </c>
      <c r="S301" s="122" t="str">
        <f t="shared" ref="S301:T301" si="402">E299</f>
        <v/>
      </c>
      <c r="T301" s="121" t="str">
        <f t="shared" si="402"/>
        <v/>
      </c>
      <c r="U301" s="123">
        <f ca="1">A299</f>
        <v>0</v>
      </c>
      <c r="V301" s="124" t="str">
        <f>C299</f>
        <v/>
      </c>
      <c r="W301" s="125"/>
      <c r="X301" s="5"/>
      <c r="Y301" s="5"/>
      <c r="Z301" s="5"/>
    </row>
    <row r="302" spans="1:26" ht="19.5" customHeight="1">
      <c r="A302" s="126"/>
      <c r="B302" s="127"/>
      <c r="C302" s="128"/>
      <c r="D302" s="129"/>
      <c r="E302" s="130"/>
      <c r="F302" s="8"/>
      <c r="G302" s="128"/>
      <c r="H302" s="5"/>
      <c r="I302" s="5"/>
      <c r="J302" s="5"/>
      <c r="K302" s="5"/>
      <c r="L302" s="129"/>
      <c r="M302" s="5"/>
      <c r="N302" s="129"/>
      <c r="O302" s="7"/>
      <c r="P302" s="8"/>
      <c r="Q302" s="8"/>
      <c r="R302" s="8"/>
      <c r="S302" s="8"/>
      <c r="T302" s="9"/>
      <c r="U302" s="9"/>
      <c r="V302" s="9"/>
      <c r="W302" s="5"/>
      <c r="X302" s="5"/>
      <c r="Y302" s="5"/>
      <c r="Z302" s="5"/>
    </row>
    <row r="303" spans="1:26" ht="19.5" customHeight="1">
      <c r="A303" s="126"/>
      <c r="B303" s="127"/>
      <c r="C303" s="128"/>
      <c r="D303" s="129"/>
      <c r="E303" s="130"/>
      <c r="F303" s="8"/>
      <c r="G303" s="128"/>
      <c r="H303" s="5"/>
      <c r="I303" s="5"/>
      <c r="J303" s="5"/>
      <c r="K303" s="5"/>
      <c r="L303" s="129"/>
      <c r="M303" s="5"/>
      <c r="N303" s="129"/>
      <c r="O303" s="7"/>
      <c r="P303" s="8"/>
      <c r="Q303" s="8"/>
      <c r="R303" s="8"/>
      <c r="S303" s="8"/>
      <c r="T303" s="9"/>
      <c r="U303" s="9"/>
      <c r="V303" s="9"/>
      <c r="W303" s="5"/>
      <c r="X303" s="5"/>
      <c r="Y303" s="5"/>
      <c r="Z303" s="5"/>
    </row>
    <row r="304" spans="1:26" ht="19.5" customHeight="1">
      <c r="A304" s="126"/>
      <c r="B304" s="127"/>
      <c r="C304" s="128"/>
      <c r="D304" s="129"/>
      <c r="E304" s="130"/>
      <c r="F304" s="8"/>
      <c r="G304" s="128"/>
      <c r="H304" s="5"/>
      <c r="I304" s="5"/>
      <c r="J304" s="5"/>
      <c r="K304" s="5"/>
      <c r="L304" s="129"/>
      <c r="M304" s="5"/>
      <c r="N304" s="129"/>
      <c r="O304" s="7"/>
      <c r="P304" s="8"/>
      <c r="Q304" s="8"/>
      <c r="R304" s="8"/>
      <c r="S304" s="8"/>
      <c r="T304" s="9"/>
      <c r="U304" s="9"/>
      <c r="V304" s="9"/>
      <c r="W304" s="5"/>
      <c r="X304" s="5"/>
      <c r="Y304" s="5"/>
      <c r="Z304" s="5"/>
    </row>
    <row r="305" spans="1:26" ht="19.5" customHeight="1">
      <c r="A305" s="126"/>
      <c r="B305" s="127"/>
      <c r="C305" s="128"/>
      <c r="D305" s="129"/>
      <c r="E305" s="130"/>
      <c r="F305" s="8"/>
      <c r="G305" s="128"/>
      <c r="H305" s="5"/>
      <c r="I305" s="5"/>
      <c r="J305" s="5"/>
      <c r="K305" s="5"/>
      <c r="L305" s="129"/>
      <c r="M305" s="5"/>
      <c r="N305" s="129"/>
      <c r="O305" s="7"/>
      <c r="P305" s="8"/>
      <c r="Q305" s="8"/>
      <c r="R305" s="8"/>
      <c r="S305" s="8"/>
      <c r="T305" s="9"/>
      <c r="U305" s="9"/>
      <c r="V305" s="9"/>
      <c r="W305" s="5"/>
      <c r="X305" s="5"/>
      <c r="Y305" s="5"/>
      <c r="Z305" s="5"/>
    </row>
    <row r="306" spans="1:26" ht="19.5" customHeight="1">
      <c r="A306" s="126"/>
      <c r="B306" s="127"/>
      <c r="C306" s="128"/>
      <c r="D306" s="129"/>
      <c r="E306" s="130"/>
      <c r="F306" s="8"/>
      <c r="G306" s="128"/>
      <c r="H306" s="5"/>
      <c r="I306" s="5"/>
      <c r="J306" s="5"/>
      <c r="K306" s="5"/>
      <c r="L306" s="129"/>
      <c r="M306" s="5"/>
      <c r="N306" s="129"/>
      <c r="O306" s="7"/>
      <c r="P306" s="8"/>
      <c r="Q306" s="8"/>
      <c r="R306" s="8"/>
      <c r="S306" s="8"/>
      <c r="T306" s="9"/>
      <c r="U306" s="9"/>
      <c r="V306" s="9"/>
      <c r="W306" s="5"/>
      <c r="X306" s="5"/>
      <c r="Y306" s="5"/>
      <c r="Z306" s="5"/>
    </row>
    <row r="307" spans="1:26" ht="19.5" customHeight="1">
      <c r="A307" s="126"/>
      <c r="B307" s="127"/>
      <c r="C307" s="128"/>
      <c r="D307" s="129"/>
      <c r="E307" s="130"/>
      <c r="F307" s="8"/>
      <c r="G307" s="128"/>
      <c r="H307" s="5"/>
      <c r="I307" s="5"/>
      <c r="J307" s="5"/>
      <c r="K307" s="5"/>
      <c r="L307" s="129"/>
      <c r="M307" s="5"/>
      <c r="N307" s="129"/>
      <c r="O307" s="7"/>
      <c r="P307" s="8"/>
      <c r="Q307" s="8"/>
      <c r="R307" s="8"/>
      <c r="S307" s="8"/>
      <c r="T307" s="9"/>
      <c r="U307" s="9"/>
      <c r="V307" s="9"/>
      <c r="W307" s="5"/>
      <c r="X307" s="5"/>
      <c r="Y307" s="5"/>
      <c r="Z307" s="5"/>
    </row>
    <row r="308" spans="1:26" ht="19.5" customHeight="1">
      <c r="A308" s="126"/>
      <c r="B308" s="127"/>
      <c r="C308" s="128"/>
      <c r="D308" s="129"/>
      <c r="E308" s="130"/>
      <c r="F308" s="8"/>
      <c r="G308" s="128"/>
      <c r="H308" s="5"/>
      <c r="I308" s="5"/>
      <c r="J308" s="5"/>
      <c r="K308" s="5"/>
      <c r="L308" s="129"/>
      <c r="M308" s="5"/>
      <c r="N308" s="129"/>
      <c r="O308" s="7"/>
      <c r="P308" s="8"/>
      <c r="Q308" s="8"/>
      <c r="R308" s="8"/>
      <c r="S308" s="8"/>
      <c r="T308" s="9"/>
      <c r="U308" s="9"/>
      <c r="V308" s="9"/>
      <c r="W308" s="5"/>
      <c r="X308" s="5"/>
      <c r="Y308" s="5"/>
      <c r="Z308" s="5"/>
    </row>
    <row r="309" spans="1:26" ht="19.5" customHeight="1">
      <c r="A309" s="126"/>
      <c r="B309" s="127"/>
      <c r="C309" s="128"/>
      <c r="D309" s="129"/>
      <c r="E309" s="130"/>
      <c r="F309" s="8"/>
      <c r="G309" s="128"/>
      <c r="H309" s="5"/>
      <c r="I309" s="5"/>
      <c r="J309" s="5"/>
      <c r="K309" s="5"/>
      <c r="L309" s="129"/>
      <c r="M309" s="5"/>
      <c r="N309" s="129"/>
      <c r="O309" s="7"/>
      <c r="P309" s="8"/>
      <c r="Q309" s="8"/>
      <c r="R309" s="8"/>
      <c r="S309" s="8"/>
      <c r="T309" s="9"/>
      <c r="U309" s="9"/>
      <c r="V309" s="9"/>
      <c r="W309" s="5"/>
      <c r="X309" s="5"/>
      <c r="Y309" s="5"/>
      <c r="Z309" s="5"/>
    </row>
    <row r="310" spans="1:26" ht="19.5" customHeight="1">
      <c r="A310" s="126"/>
      <c r="B310" s="127"/>
      <c r="C310" s="128"/>
      <c r="D310" s="129"/>
      <c r="E310" s="130"/>
      <c r="F310" s="8"/>
      <c r="G310" s="128"/>
      <c r="H310" s="5"/>
      <c r="I310" s="5"/>
      <c r="J310" s="5"/>
      <c r="K310" s="5"/>
      <c r="L310" s="129"/>
      <c r="M310" s="5"/>
      <c r="N310" s="129"/>
      <c r="O310" s="7"/>
      <c r="P310" s="8"/>
      <c r="Q310" s="8"/>
      <c r="R310" s="8"/>
      <c r="S310" s="8"/>
      <c r="T310" s="9"/>
      <c r="U310" s="9"/>
      <c r="V310" s="9"/>
      <c r="W310" s="5"/>
      <c r="X310" s="5"/>
      <c r="Y310" s="5"/>
      <c r="Z310" s="5"/>
    </row>
    <row r="311" spans="1:26" ht="19.5" customHeight="1">
      <c r="A311" s="126"/>
      <c r="B311" s="127"/>
      <c r="C311" s="128"/>
      <c r="D311" s="129"/>
      <c r="E311" s="130"/>
      <c r="F311" s="8"/>
      <c r="G311" s="128"/>
      <c r="H311" s="5"/>
      <c r="I311" s="5"/>
      <c r="J311" s="5"/>
      <c r="K311" s="5"/>
      <c r="L311" s="129"/>
      <c r="M311" s="5"/>
      <c r="N311" s="129"/>
      <c r="O311" s="7"/>
      <c r="P311" s="8"/>
      <c r="Q311" s="8"/>
      <c r="R311" s="8"/>
      <c r="S311" s="8"/>
      <c r="T311" s="9"/>
      <c r="U311" s="9"/>
      <c r="V311" s="9"/>
      <c r="W311" s="5"/>
      <c r="X311" s="5"/>
      <c r="Y311" s="5"/>
      <c r="Z311" s="5"/>
    </row>
    <row r="312" spans="1:26" ht="19.5" customHeight="1">
      <c r="A312" s="126"/>
      <c r="B312" s="127"/>
      <c r="C312" s="128"/>
      <c r="D312" s="129"/>
      <c r="E312" s="130"/>
      <c r="F312" s="8"/>
      <c r="G312" s="128"/>
      <c r="H312" s="5"/>
      <c r="I312" s="5"/>
      <c r="J312" s="5"/>
      <c r="K312" s="5"/>
      <c r="L312" s="129"/>
      <c r="M312" s="5"/>
      <c r="N312" s="129"/>
      <c r="O312" s="7"/>
      <c r="P312" s="8"/>
      <c r="Q312" s="8"/>
      <c r="R312" s="8"/>
      <c r="S312" s="8"/>
      <c r="T312" s="9"/>
      <c r="U312" s="9"/>
      <c r="V312" s="9"/>
      <c r="W312" s="5"/>
      <c r="X312" s="5"/>
      <c r="Y312" s="5"/>
      <c r="Z312" s="5"/>
    </row>
    <row r="313" spans="1:26" ht="19.5" customHeight="1">
      <c r="A313" s="126"/>
      <c r="B313" s="127"/>
      <c r="C313" s="128"/>
      <c r="D313" s="129"/>
      <c r="E313" s="130"/>
      <c r="F313" s="8"/>
      <c r="G313" s="128"/>
      <c r="H313" s="5"/>
      <c r="I313" s="5"/>
      <c r="J313" s="5"/>
      <c r="K313" s="5"/>
      <c r="L313" s="129"/>
      <c r="M313" s="5"/>
      <c r="N313" s="129"/>
      <c r="O313" s="7"/>
      <c r="P313" s="8"/>
      <c r="Q313" s="8"/>
      <c r="R313" s="8"/>
      <c r="S313" s="8"/>
      <c r="T313" s="9"/>
      <c r="U313" s="9"/>
      <c r="V313" s="9"/>
      <c r="W313" s="5"/>
      <c r="X313" s="5"/>
      <c r="Y313" s="5"/>
      <c r="Z313" s="5"/>
    </row>
    <row r="314" spans="1:26" ht="19.5" customHeight="1">
      <c r="A314" s="126"/>
      <c r="B314" s="127"/>
      <c r="C314" s="128"/>
      <c r="D314" s="129"/>
      <c r="E314" s="130"/>
      <c r="F314" s="8"/>
      <c r="G314" s="128"/>
      <c r="H314" s="5"/>
      <c r="I314" s="5"/>
      <c r="J314" s="5"/>
      <c r="K314" s="5"/>
      <c r="L314" s="129"/>
      <c r="M314" s="5"/>
      <c r="N314" s="129"/>
      <c r="O314" s="7"/>
      <c r="P314" s="8"/>
      <c r="Q314" s="8"/>
      <c r="R314" s="8"/>
      <c r="S314" s="8"/>
      <c r="T314" s="9"/>
      <c r="U314" s="9"/>
      <c r="V314" s="9"/>
      <c r="W314" s="5"/>
      <c r="X314" s="5"/>
      <c r="Y314" s="5"/>
      <c r="Z314" s="5"/>
    </row>
    <row r="315" spans="1:26" ht="19.5" customHeight="1">
      <c r="A315" s="126"/>
      <c r="B315" s="127"/>
      <c r="C315" s="128"/>
      <c r="D315" s="129"/>
      <c r="E315" s="130"/>
      <c r="F315" s="8"/>
      <c r="G315" s="128"/>
      <c r="H315" s="5"/>
      <c r="I315" s="5"/>
      <c r="J315" s="5"/>
      <c r="K315" s="5"/>
      <c r="L315" s="129"/>
      <c r="M315" s="5"/>
      <c r="N315" s="129"/>
      <c r="O315" s="7"/>
      <c r="P315" s="8"/>
      <c r="Q315" s="8"/>
      <c r="R315" s="8"/>
      <c r="S315" s="8"/>
      <c r="T315" s="9"/>
      <c r="U315" s="9"/>
      <c r="V315" s="9"/>
      <c r="W315" s="5"/>
      <c r="X315" s="5"/>
      <c r="Y315" s="5"/>
      <c r="Z315" s="5"/>
    </row>
    <row r="316" spans="1:26" ht="19.5" customHeight="1">
      <c r="A316" s="126"/>
      <c r="B316" s="127"/>
      <c r="C316" s="128"/>
      <c r="D316" s="129"/>
      <c r="E316" s="130"/>
      <c r="F316" s="8"/>
      <c r="G316" s="128"/>
      <c r="H316" s="5"/>
      <c r="I316" s="5"/>
      <c r="J316" s="5"/>
      <c r="K316" s="5"/>
      <c r="L316" s="129"/>
      <c r="M316" s="5"/>
      <c r="N316" s="129"/>
      <c r="O316" s="7"/>
      <c r="P316" s="8"/>
      <c r="Q316" s="8"/>
      <c r="R316" s="8"/>
      <c r="S316" s="8"/>
      <c r="T316" s="9"/>
      <c r="U316" s="9"/>
      <c r="V316" s="9"/>
      <c r="W316" s="5"/>
      <c r="X316" s="5"/>
      <c r="Y316" s="5"/>
      <c r="Z316" s="5"/>
    </row>
    <row r="317" spans="1:26" ht="19.5" customHeight="1">
      <c r="A317" s="126"/>
      <c r="B317" s="127"/>
      <c r="C317" s="128"/>
      <c r="D317" s="129"/>
      <c r="E317" s="130"/>
      <c r="F317" s="8"/>
      <c r="G317" s="128"/>
      <c r="H317" s="5"/>
      <c r="I317" s="5"/>
      <c r="J317" s="5"/>
      <c r="K317" s="5"/>
      <c r="L317" s="129"/>
      <c r="M317" s="5"/>
      <c r="N317" s="129"/>
      <c r="O317" s="7"/>
      <c r="P317" s="8"/>
      <c r="Q317" s="8"/>
      <c r="R317" s="8"/>
      <c r="S317" s="8"/>
      <c r="T317" s="9"/>
      <c r="U317" s="9"/>
      <c r="V317" s="9"/>
      <c r="W317" s="5"/>
      <c r="X317" s="5"/>
      <c r="Y317" s="5"/>
      <c r="Z317" s="5"/>
    </row>
    <row r="318" spans="1:26" ht="19.5" customHeight="1">
      <c r="A318" s="126"/>
      <c r="B318" s="127"/>
      <c r="C318" s="128"/>
      <c r="D318" s="129"/>
      <c r="E318" s="130"/>
      <c r="F318" s="8"/>
      <c r="G318" s="128"/>
      <c r="H318" s="5"/>
      <c r="I318" s="5"/>
      <c r="J318" s="5"/>
      <c r="K318" s="5"/>
      <c r="L318" s="129"/>
      <c r="M318" s="5"/>
      <c r="N318" s="129"/>
      <c r="O318" s="7"/>
      <c r="P318" s="8"/>
      <c r="Q318" s="8"/>
      <c r="R318" s="8"/>
      <c r="S318" s="8"/>
      <c r="T318" s="9"/>
      <c r="U318" s="9"/>
      <c r="V318" s="9"/>
      <c r="W318" s="5"/>
      <c r="X318" s="5"/>
      <c r="Y318" s="5"/>
      <c r="Z318" s="5"/>
    </row>
    <row r="319" spans="1:26" ht="19.5" customHeight="1">
      <c r="A319" s="126"/>
      <c r="B319" s="127"/>
      <c r="C319" s="128"/>
      <c r="D319" s="129"/>
      <c r="E319" s="130"/>
      <c r="F319" s="8"/>
      <c r="G319" s="128"/>
      <c r="H319" s="5"/>
      <c r="I319" s="5"/>
      <c r="J319" s="5"/>
      <c r="K319" s="5"/>
      <c r="L319" s="129"/>
      <c r="M319" s="5"/>
      <c r="N319" s="129"/>
      <c r="O319" s="7"/>
      <c r="P319" s="8"/>
      <c r="Q319" s="8"/>
      <c r="R319" s="8"/>
      <c r="S319" s="8"/>
      <c r="T319" s="9"/>
      <c r="U319" s="9"/>
      <c r="V319" s="9"/>
      <c r="W319" s="5"/>
      <c r="X319" s="5"/>
      <c r="Y319" s="5"/>
      <c r="Z319" s="5"/>
    </row>
    <row r="320" spans="1:26" ht="19.5" customHeight="1">
      <c r="A320" s="126"/>
      <c r="B320" s="127"/>
      <c r="C320" s="128"/>
      <c r="D320" s="129"/>
      <c r="E320" s="130"/>
      <c r="F320" s="8"/>
      <c r="G320" s="128"/>
      <c r="H320" s="5"/>
      <c r="I320" s="5"/>
      <c r="J320" s="5"/>
      <c r="K320" s="5"/>
      <c r="L320" s="129"/>
      <c r="M320" s="5"/>
      <c r="N320" s="129"/>
      <c r="O320" s="7"/>
      <c r="P320" s="8"/>
      <c r="Q320" s="8"/>
      <c r="R320" s="8"/>
      <c r="S320" s="8"/>
      <c r="T320" s="9"/>
      <c r="U320" s="9"/>
      <c r="V320" s="9"/>
      <c r="W320" s="5"/>
      <c r="X320" s="5"/>
      <c r="Y320" s="5"/>
      <c r="Z320" s="5"/>
    </row>
    <row r="321" spans="1:26" ht="19.5" customHeight="1">
      <c r="A321" s="126"/>
      <c r="B321" s="127"/>
      <c r="C321" s="128"/>
      <c r="D321" s="129"/>
      <c r="E321" s="130"/>
      <c r="F321" s="8"/>
      <c r="G321" s="128"/>
      <c r="H321" s="5"/>
      <c r="I321" s="5"/>
      <c r="J321" s="5"/>
      <c r="K321" s="5"/>
      <c r="L321" s="129"/>
      <c r="M321" s="5"/>
      <c r="N321" s="129"/>
      <c r="O321" s="7"/>
      <c r="P321" s="8"/>
      <c r="Q321" s="8"/>
      <c r="R321" s="8"/>
      <c r="S321" s="8"/>
      <c r="T321" s="9"/>
      <c r="U321" s="9"/>
      <c r="V321" s="9"/>
      <c r="W321" s="5"/>
      <c r="X321" s="5"/>
      <c r="Y321" s="5"/>
      <c r="Z321" s="5"/>
    </row>
    <row r="322" spans="1:26" ht="19.5" customHeight="1">
      <c r="A322" s="126"/>
      <c r="B322" s="127"/>
      <c r="C322" s="128"/>
      <c r="D322" s="129"/>
      <c r="E322" s="130"/>
      <c r="F322" s="8"/>
      <c r="G322" s="128"/>
      <c r="H322" s="5"/>
      <c r="I322" s="5"/>
      <c r="J322" s="5"/>
      <c r="K322" s="5"/>
      <c r="L322" s="129"/>
      <c r="M322" s="5"/>
      <c r="N322" s="129"/>
      <c r="O322" s="7"/>
      <c r="P322" s="8"/>
      <c r="Q322" s="8"/>
      <c r="R322" s="8"/>
      <c r="S322" s="8"/>
      <c r="T322" s="9"/>
      <c r="U322" s="9"/>
      <c r="V322" s="9"/>
      <c r="W322" s="5"/>
      <c r="X322" s="5"/>
      <c r="Y322" s="5"/>
      <c r="Z322" s="5"/>
    </row>
    <row r="323" spans="1:26" ht="19.5" customHeight="1">
      <c r="A323" s="126"/>
      <c r="B323" s="127"/>
      <c r="C323" s="128"/>
      <c r="D323" s="129"/>
      <c r="E323" s="130"/>
      <c r="F323" s="8"/>
      <c r="G323" s="128"/>
      <c r="H323" s="5"/>
      <c r="I323" s="5"/>
      <c r="J323" s="5"/>
      <c r="K323" s="5"/>
      <c r="L323" s="129"/>
      <c r="M323" s="5"/>
      <c r="N323" s="129"/>
      <c r="O323" s="7"/>
      <c r="P323" s="8"/>
      <c r="Q323" s="8"/>
      <c r="R323" s="8"/>
      <c r="S323" s="8"/>
      <c r="T323" s="9"/>
      <c r="U323" s="9"/>
      <c r="V323" s="9"/>
      <c r="W323" s="5"/>
      <c r="X323" s="5"/>
      <c r="Y323" s="5"/>
      <c r="Z323" s="5"/>
    </row>
    <row r="324" spans="1:26" ht="19.5" customHeight="1">
      <c r="A324" s="126"/>
      <c r="B324" s="127"/>
      <c r="C324" s="128"/>
      <c r="D324" s="129"/>
      <c r="E324" s="130"/>
      <c r="F324" s="8"/>
      <c r="G324" s="128"/>
      <c r="H324" s="5"/>
      <c r="I324" s="5"/>
      <c r="J324" s="5"/>
      <c r="K324" s="5"/>
      <c r="L324" s="129"/>
      <c r="M324" s="5"/>
      <c r="N324" s="129"/>
      <c r="O324" s="7"/>
      <c r="P324" s="8"/>
      <c r="Q324" s="8"/>
      <c r="R324" s="8"/>
      <c r="S324" s="8"/>
      <c r="T324" s="9"/>
      <c r="U324" s="9"/>
      <c r="V324" s="9"/>
      <c r="W324" s="5"/>
      <c r="X324" s="5"/>
      <c r="Y324" s="5"/>
      <c r="Z324" s="5"/>
    </row>
    <row r="325" spans="1:26" ht="19.5" customHeight="1">
      <c r="A325" s="126"/>
      <c r="B325" s="127"/>
      <c r="C325" s="128"/>
      <c r="D325" s="129"/>
      <c r="E325" s="130"/>
      <c r="F325" s="8"/>
      <c r="G325" s="128"/>
      <c r="H325" s="5"/>
      <c r="I325" s="5"/>
      <c r="J325" s="5"/>
      <c r="K325" s="5"/>
      <c r="L325" s="129"/>
      <c r="M325" s="5"/>
      <c r="N325" s="129"/>
      <c r="O325" s="7"/>
      <c r="P325" s="8"/>
      <c r="Q325" s="8"/>
      <c r="R325" s="8"/>
      <c r="S325" s="8"/>
      <c r="T325" s="9"/>
      <c r="U325" s="9"/>
      <c r="V325" s="9"/>
      <c r="W325" s="5"/>
      <c r="X325" s="5"/>
      <c r="Y325" s="5"/>
      <c r="Z325" s="5"/>
    </row>
    <row r="326" spans="1:26" ht="19.5" customHeight="1">
      <c r="A326" s="126"/>
      <c r="B326" s="127"/>
      <c r="C326" s="128"/>
      <c r="D326" s="129"/>
      <c r="E326" s="130"/>
      <c r="F326" s="8"/>
      <c r="G326" s="128"/>
      <c r="H326" s="5"/>
      <c r="I326" s="5"/>
      <c r="J326" s="5"/>
      <c r="K326" s="5"/>
      <c r="L326" s="129"/>
      <c r="M326" s="5"/>
      <c r="N326" s="129"/>
      <c r="O326" s="7"/>
      <c r="P326" s="8"/>
      <c r="Q326" s="8"/>
      <c r="R326" s="8"/>
      <c r="S326" s="8"/>
      <c r="T326" s="9"/>
      <c r="U326" s="9"/>
      <c r="V326" s="9"/>
      <c r="W326" s="5"/>
      <c r="X326" s="5"/>
      <c r="Y326" s="5"/>
      <c r="Z326" s="5"/>
    </row>
    <row r="327" spans="1:26" ht="19.5" customHeight="1">
      <c r="A327" s="126"/>
      <c r="B327" s="127"/>
      <c r="C327" s="128"/>
      <c r="D327" s="129"/>
      <c r="E327" s="130"/>
      <c r="F327" s="8"/>
      <c r="G327" s="128"/>
      <c r="H327" s="5"/>
      <c r="I327" s="5"/>
      <c r="J327" s="5"/>
      <c r="K327" s="5"/>
      <c r="L327" s="129"/>
      <c r="M327" s="5"/>
      <c r="N327" s="129"/>
      <c r="O327" s="7"/>
      <c r="P327" s="8"/>
      <c r="Q327" s="8"/>
      <c r="R327" s="8"/>
      <c r="S327" s="8"/>
      <c r="T327" s="9"/>
      <c r="U327" s="9"/>
      <c r="V327" s="9"/>
      <c r="W327" s="5"/>
      <c r="X327" s="5"/>
      <c r="Y327" s="5"/>
      <c r="Z327" s="5"/>
    </row>
    <row r="328" spans="1:26" ht="19.5" customHeight="1">
      <c r="A328" s="126"/>
      <c r="B328" s="127"/>
      <c r="C328" s="128"/>
      <c r="D328" s="129"/>
      <c r="E328" s="130"/>
      <c r="F328" s="8"/>
      <c r="G328" s="128"/>
      <c r="H328" s="5"/>
      <c r="I328" s="5"/>
      <c r="J328" s="5"/>
      <c r="K328" s="5"/>
      <c r="L328" s="129"/>
      <c r="M328" s="5"/>
      <c r="N328" s="129"/>
      <c r="O328" s="7"/>
      <c r="P328" s="8"/>
      <c r="Q328" s="8"/>
      <c r="R328" s="8"/>
      <c r="S328" s="8"/>
      <c r="T328" s="9"/>
      <c r="U328" s="9"/>
      <c r="V328" s="9"/>
      <c r="W328" s="5"/>
      <c r="X328" s="5"/>
      <c r="Y328" s="5"/>
      <c r="Z328" s="5"/>
    </row>
    <row r="329" spans="1:26" ht="19.5" customHeight="1">
      <c r="A329" s="126"/>
      <c r="B329" s="127"/>
      <c r="C329" s="128"/>
      <c r="D329" s="129"/>
      <c r="E329" s="130"/>
      <c r="F329" s="8"/>
      <c r="G329" s="128"/>
      <c r="H329" s="5"/>
      <c r="I329" s="5"/>
      <c r="J329" s="5"/>
      <c r="K329" s="5"/>
      <c r="L329" s="129"/>
      <c r="M329" s="5"/>
      <c r="N329" s="129"/>
      <c r="O329" s="7"/>
      <c r="P329" s="8"/>
      <c r="Q329" s="8"/>
      <c r="R329" s="8"/>
      <c r="S329" s="8"/>
      <c r="T329" s="9"/>
      <c r="U329" s="9"/>
      <c r="V329" s="9"/>
      <c r="W329" s="5"/>
      <c r="X329" s="5"/>
      <c r="Y329" s="5"/>
      <c r="Z329" s="5"/>
    </row>
    <row r="330" spans="1:26" ht="19.5" customHeight="1">
      <c r="A330" s="126"/>
      <c r="B330" s="127"/>
      <c r="C330" s="128"/>
      <c r="D330" s="129"/>
      <c r="E330" s="130"/>
      <c r="F330" s="8"/>
      <c r="G330" s="128"/>
      <c r="H330" s="5"/>
      <c r="I330" s="5"/>
      <c r="J330" s="5"/>
      <c r="K330" s="5"/>
      <c r="L330" s="129"/>
      <c r="M330" s="5"/>
      <c r="N330" s="129"/>
      <c r="O330" s="7"/>
      <c r="P330" s="8"/>
      <c r="Q330" s="8"/>
      <c r="R330" s="8"/>
      <c r="S330" s="8"/>
      <c r="T330" s="9"/>
      <c r="U330" s="9"/>
      <c r="V330" s="9"/>
      <c r="W330" s="5"/>
      <c r="X330" s="5"/>
      <c r="Y330" s="5"/>
      <c r="Z330" s="5"/>
    </row>
    <row r="331" spans="1:26" ht="19.5" customHeight="1">
      <c r="A331" s="126"/>
      <c r="B331" s="127"/>
      <c r="C331" s="128"/>
      <c r="D331" s="129"/>
      <c r="E331" s="130"/>
      <c r="F331" s="8"/>
      <c r="G331" s="128"/>
      <c r="H331" s="5"/>
      <c r="I331" s="5"/>
      <c r="J331" s="5"/>
      <c r="K331" s="5"/>
      <c r="L331" s="129"/>
      <c r="M331" s="5"/>
      <c r="N331" s="129"/>
      <c r="O331" s="7"/>
      <c r="P331" s="8"/>
      <c r="Q331" s="8"/>
      <c r="R331" s="8"/>
      <c r="S331" s="8"/>
      <c r="T331" s="9"/>
      <c r="U331" s="9"/>
      <c r="V331" s="9"/>
      <c r="W331" s="5"/>
      <c r="X331" s="5"/>
      <c r="Y331" s="5"/>
      <c r="Z331" s="5"/>
    </row>
    <row r="332" spans="1:26" ht="19.5" customHeight="1">
      <c r="A332" s="126"/>
      <c r="B332" s="127"/>
      <c r="C332" s="128"/>
      <c r="D332" s="129"/>
      <c r="E332" s="130"/>
      <c r="F332" s="8"/>
      <c r="G332" s="128"/>
      <c r="H332" s="5"/>
      <c r="I332" s="5"/>
      <c r="J332" s="5"/>
      <c r="K332" s="5"/>
      <c r="L332" s="129"/>
      <c r="M332" s="5"/>
      <c r="N332" s="129"/>
      <c r="O332" s="7"/>
      <c r="P332" s="8"/>
      <c r="Q332" s="8"/>
      <c r="R332" s="8"/>
      <c r="S332" s="8"/>
      <c r="T332" s="9"/>
      <c r="U332" s="9"/>
      <c r="V332" s="9"/>
      <c r="W332" s="5"/>
      <c r="X332" s="5"/>
      <c r="Y332" s="5"/>
      <c r="Z332" s="5"/>
    </row>
    <row r="333" spans="1:26" ht="19.5" customHeight="1">
      <c r="A333" s="126"/>
      <c r="B333" s="127"/>
      <c r="C333" s="128"/>
      <c r="D333" s="129"/>
      <c r="E333" s="130"/>
      <c r="F333" s="8"/>
      <c r="G333" s="128"/>
      <c r="H333" s="5"/>
      <c r="I333" s="5"/>
      <c r="J333" s="5"/>
      <c r="K333" s="5"/>
      <c r="L333" s="129"/>
      <c r="M333" s="5"/>
      <c r="N333" s="129"/>
      <c r="O333" s="7"/>
      <c r="P333" s="8"/>
      <c r="Q333" s="8"/>
      <c r="R333" s="8"/>
      <c r="S333" s="8"/>
      <c r="T333" s="9"/>
      <c r="U333" s="9"/>
      <c r="V333" s="9"/>
      <c r="W333" s="5"/>
      <c r="X333" s="5"/>
      <c r="Y333" s="5"/>
      <c r="Z333" s="5"/>
    </row>
    <row r="334" spans="1:26" ht="19.5" customHeight="1">
      <c r="A334" s="126"/>
      <c r="B334" s="127"/>
      <c r="C334" s="128"/>
      <c r="D334" s="129"/>
      <c r="E334" s="130"/>
      <c r="F334" s="8"/>
      <c r="G334" s="128"/>
      <c r="H334" s="5"/>
      <c r="I334" s="5"/>
      <c r="J334" s="5"/>
      <c r="K334" s="5"/>
      <c r="L334" s="129"/>
      <c r="M334" s="5"/>
      <c r="N334" s="129"/>
      <c r="O334" s="7"/>
      <c r="P334" s="8"/>
      <c r="Q334" s="8"/>
      <c r="R334" s="8"/>
      <c r="S334" s="8"/>
      <c r="T334" s="9"/>
      <c r="U334" s="9"/>
      <c r="V334" s="9"/>
      <c r="W334" s="5"/>
      <c r="X334" s="5"/>
      <c r="Y334" s="5"/>
      <c r="Z334" s="5"/>
    </row>
    <row r="335" spans="1:26" ht="19.5" customHeight="1">
      <c r="A335" s="126"/>
      <c r="B335" s="127"/>
      <c r="C335" s="128"/>
      <c r="D335" s="129"/>
      <c r="E335" s="130"/>
      <c r="F335" s="8"/>
      <c r="G335" s="128"/>
      <c r="H335" s="5"/>
      <c r="I335" s="5"/>
      <c r="J335" s="5"/>
      <c r="K335" s="5"/>
      <c r="L335" s="129"/>
      <c r="M335" s="5"/>
      <c r="N335" s="129"/>
      <c r="O335" s="7"/>
      <c r="P335" s="8"/>
      <c r="Q335" s="8"/>
      <c r="R335" s="8"/>
      <c r="S335" s="8"/>
      <c r="T335" s="9"/>
      <c r="U335" s="9"/>
      <c r="V335" s="9"/>
      <c r="W335" s="5"/>
      <c r="X335" s="5"/>
      <c r="Y335" s="5"/>
      <c r="Z335" s="5"/>
    </row>
    <row r="336" spans="1:26" ht="19.5" customHeight="1">
      <c r="A336" s="126"/>
      <c r="B336" s="127"/>
      <c r="C336" s="128"/>
      <c r="D336" s="129"/>
      <c r="E336" s="130"/>
      <c r="F336" s="8"/>
      <c r="G336" s="128"/>
      <c r="H336" s="5"/>
      <c r="I336" s="5"/>
      <c r="J336" s="5"/>
      <c r="K336" s="5"/>
      <c r="L336" s="129"/>
      <c r="M336" s="5"/>
      <c r="N336" s="129"/>
      <c r="O336" s="7"/>
      <c r="P336" s="8"/>
      <c r="Q336" s="8"/>
      <c r="R336" s="8"/>
      <c r="S336" s="8"/>
      <c r="T336" s="9"/>
      <c r="U336" s="9"/>
      <c r="V336" s="9"/>
      <c r="W336" s="5"/>
      <c r="X336" s="5"/>
      <c r="Y336" s="5"/>
      <c r="Z336" s="5"/>
    </row>
    <row r="337" spans="1:26" ht="19.5" customHeight="1">
      <c r="A337" s="126"/>
      <c r="B337" s="127"/>
      <c r="C337" s="128"/>
      <c r="D337" s="129"/>
      <c r="E337" s="130"/>
      <c r="F337" s="8"/>
      <c r="G337" s="128"/>
      <c r="H337" s="5"/>
      <c r="I337" s="5"/>
      <c r="J337" s="5"/>
      <c r="K337" s="5"/>
      <c r="L337" s="129"/>
      <c r="M337" s="5"/>
      <c r="N337" s="129"/>
      <c r="O337" s="7"/>
      <c r="P337" s="8"/>
      <c r="Q337" s="8"/>
      <c r="R337" s="8"/>
      <c r="S337" s="8"/>
      <c r="T337" s="9"/>
      <c r="U337" s="9"/>
      <c r="V337" s="9"/>
      <c r="W337" s="5"/>
      <c r="X337" s="5"/>
      <c r="Y337" s="5"/>
      <c r="Z337" s="5"/>
    </row>
    <row r="338" spans="1:26" ht="19.5" customHeight="1">
      <c r="A338" s="126"/>
      <c r="B338" s="127"/>
      <c r="C338" s="128"/>
      <c r="D338" s="129"/>
      <c r="E338" s="130"/>
      <c r="F338" s="8"/>
      <c r="G338" s="128"/>
      <c r="H338" s="5"/>
      <c r="I338" s="5"/>
      <c r="J338" s="5"/>
      <c r="K338" s="5"/>
      <c r="L338" s="129"/>
      <c r="M338" s="5"/>
      <c r="N338" s="129"/>
      <c r="O338" s="7"/>
      <c r="P338" s="8"/>
      <c r="Q338" s="8"/>
      <c r="R338" s="8"/>
      <c r="S338" s="8"/>
      <c r="T338" s="9"/>
      <c r="U338" s="9"/>
      <c r="V338" s="9"/>
      <c r="W338" s="5"/>
      <c r="X338" s="5"/>
      <c r="Y338" s="5"/>
      <c r="Z338" s="5"/>
    </row>
    <row r="339" spans="1:26" ht="19.5" customHeight="1">
      <c r="A339" s="126"/>
      <c r="B339" s="127"/>
      <c r="C339" s="128"/>
      <c r="D339" s="129"/>
      <c r="E339" s="130"/>
      <c r="F339" s="8"/>
      <c r="G339" s="128"/>
      <c r="H339" s="5"/>
      <c r="I339" s="5"/>
      <c r="J339" s="5"/>
      <c r="K339" s="5"/>
      <c r="L339" s="129"/>
      <c r="M339" s="5"/>
      <c r="N339" s="129"/>
      <c r="O339" s="7"/>
      <c r="P339" s="8"/>
      <c r="Q339" s="8"/>
      <c r="R339" s="8"/>
      <c r="S339" s="8"/>
      <c r="T339" s="9"/>
      <c r="U339" s="9"/>
      <c r="V339" s="9"/>
      <c r="W339" s="5"/>
      <c r="X339" s="5"/>
      <c r="Y339" s="5"/>
      <c r="Z339" s="5"/>
    </row>
    <row r="340" spans="1:26" ht="19.5" customHeight="1">
      <c r="A340" s="126"/>
      <c r="B340" s="127"/>
      <c r="C340" s="128"/>
      <c r="D340" s="129"/>
      <c r="E340" s="130"/>
      <c r="F340" s="8"/>
      <c r="G340" s="128"/>
      <c r="H340" s="5"/>
      <c r="I340" s="5"/>
      <c r="J340" s="5"/>
      <c r="K340" s="5"/>
      <c r="L340" s="129"/>
      <c r="M340" s="5"/>
      <c r="N340" s="129"/>
      <c r="O340" s="7"/>
      <c r="P340" s="8"/>
      <c r="Q340" s="8"/>
      <c r="R340" s="8"/>
      <c r="S340" s="8"/>
      <c r="T340" s="9"/>
      <c r="U340" s="9"/>
      <c r="V340" s="9"/>
      <c r="W340" s="5"/>
      <c r="X340" s="5"/>
      <c r="Y340" s="5"/>
      <c r="Z340" s="5"/>
    </row>
    <row r="341" spans="1:26" ht="19.5" customHeight="1">
      <c r="A341" s="126"/>
      <c r="B341" s="127"/>
      <c r="C341" s="128"/>
      <c r="D341" s="129"/>
      <c r="E341" s="130"/>
      <c r="F341" s="8"/>
      <c r="G341" s="128"/>
      <c r="H341" s="5"/>
      <c r="I341" s="5"/>
      <c r="J341" s="5"/>
      <c r="K341" s="5"/>
      <c r="L341" s="129"/>
      <c r="M341" s="5"/>
      <c r="N341" s="129"/>
      <c r="O341" s="7"/>
      <c r="P341" s="8"/>
      <c r="Q341" s="8"/>
      <c r="R341" s="8"/>
      <c r="S341" s="8"/>
      <c r="T341" s="9"/>
      <c r="U341" s="9"/>
      <c r="V341" s="9"/>
      <c r="W341" s="5"/>
      <c r="X341" s="5"/>
      <c r="Y341" s="5"/>
      <c r="Z341" s="5"/>
    </row>
    <row r="342" spans="1:26" ht="19.5" customHeight="1">
      <c r="A342" s="126"/>
      <c r="B342" s="127"/>
      <c r="C342" s="128"/>
      <c r="D342" s="129"/>
      <c r="E342" s="130"/>
      <c r="F342" s="8"/>
      <c r="G342" s="128"/>
      <c r="H342" s="5"/>
      <c r="I342" s="5"/>
      <c r="J342" s="5"/>
      <c r="K342" s="5"/>
      <c r="L342" s="129"/>
      <c r="M342" s="5"/>
      <c r="N342" s="129"/>
      <c r="O342" s="7"/>
      <c r="P342" s="8"/>
      <c r="Q342" s="8"/>
      <c r="R342" s="8"/>
      <c r="S342" s="8"/>
      <c r="T342" s="9"/>
      <c r="U342" s="9"/>
      <c r="V342" s="9"/>
      <c r="W342" s="5"/>
      <c r="X342" s="5"/>
      <c r="Y342" s="5"/>
      <c r="Z342" s="5"/>
    </row>
    <row r="343" spans="1:26" ht="19.5" customHeight="1">
      <c r="A343" s="126"/>
      <c r="B343" s="127"/>
      <c r="C343" s="128"/>
      <c r="D343" s="129"/>
      <c r="E343" s="130"/>
      <c r="F343" s="8"/>
      <c r="G343" s="128"/>
      <c r="H343" s="5"/>
      <c r="I343" s="5"/>
      <c r="J343" s="5"/>
      <c r="K343" s="5"/>
      <c r="L343" s="129"/>
      <c r="M343" s="5"/>
      <c r="N343" s="129"/>
      <c r="O343" s="7"/>
      <c r="P343" s="8"/>
      <c r="Q343" s="8"/>
      <c r="R343" s="8"/>
      <c r="S343" s="8"/>
      <c r="T343" s="9"/>
      <c r="U343" s="9"/>
      <c r="V343" s="9"/>
      <c r="W343" s="5"/>
      <c r="X343" s="5"/>
      <c r="Y343" s="5"/>
      <c r="Z343" s="5"/>
    </row>
    <row r="344" spans="1:26" ht="19.5" customHeight="1">
      <c r="A344" s="126"/>
      <c r="B344" s="127"/>
      <c r="C344" s="128"/>
      <c r="D344" s="129"/>
      <c r="E344" s="130"/>
      <c r="F344" s="8"/>
      <c r="G344" s="128"/>
      <c r="H344" s="5"/>
      <c r="I344" s="5"/>
      <c r="J344" s="5"/>
      <c r="K344" s="5"/>
      <c r="L344" s="129"/>
      <c r="M344" s="5"/>
      <c r="N344" s="129"/>
      <c r="O344" s="7"/>
      <c r="P344" s="8"/>
      <c r="Q344" s="8"/>
      <c r="R344" s="8"/>
      <c r="S344" s="8"/>
      <c r="T344" s="9"/>
      <c r="U344" s="9"/>
      <c r="V344" s="9"/>
      <c r="W344" s="5"/>
      <c r="X344" s="5"/>
      <c r="Y344" s="5"/>
      <c r="Z344" s="5"/>
    </row>
    <row r="345" spans="1:26" ht="19.5" customHeight="1">
      <c r="A345" s="126"/>
      <c r="B345" s="127"/>
      <c r="C345" s="128"/>
      <c r="D345" s="129"/>
      <c r="E345" s="130"/>
      <c r="F345" s="8"/>
      <c r="G345" s="128"/>
      <c r="H345" s="5"/>
      <c r="I345" s="5"/>
      <c r="J345" s="5"/>
      <c r="K345" s="5"/>
      <c r="L345" s="129"/>
      <c r="M345" s="5"/>
      <c r="N345" s="129"/>
      <c r="O345" s="7"/>
      <c r="P345" s="8"/>
      <c r="Q345" s="8"/>
      <c r="R345" s="8"/>
      <c r="S345" s="8"/>
      <c r="T345" s="9"/>
      <c r="U345" s="9"/>
      <c r="V345" s="9"/>
      <c r="W345" s="5"/>
      <c r="X345" s="5"/>
      <c r="Y345" s="5"/>
      <c r="Z345" s="5"/>
    </row>
    <row r="346" spans="1:26" ht="19.5" customHeight="1">
      <c r="A346" s="126"/>
      <c r="B346" s="127"/>
      <c r="C346" s="128"/>
      <c r="D346" s="129"/>
      <c r="E346" s="130"/>
      <c r="F346" s="8"/>
      <c r="G346" s="128"/>
      <c r="H346" s="5"/>
      <c r="I346" s="5"/>
      <c r="J346" s="5"/>
      <c r="K346" s="5"/>
      <c r="L346" s="129"/>
      <c r="M346" s="5"/>
      <c r="N346" s="129"/>
      <c r="O346" s="7"/>
      <c r="P346" s="8"/>
      <c r="Q346" s="8"/>
      <c r="R346" s="8"/>
      <c r="S346" s="8"/>
      <c r="T346" s="9"/>
      <c r="U346" s="9"/>
      <c r="V346" s="9"/>
      <c r="W346" s="5"/>
      <c r="X346" s="5"/>
      <c r="Y346" s="5"/>
      <c r="Z346" s="5"/>
    </row>
    <row r="347" spans="1:26" ht="19.5" customHeight="1">
      <c r="A347" s="126"/>
      <c r="B347" s="127"/>
      <c r="C347" s="128"/>
      <c r="D347" s="129"/>
      <c r="E347" s="130"/>
      <c r="F347" s="8"/>
      <c r="G347" s="128"/>
      <c r="H347" s="5"/>
      <c r="I347" s="5"/>
      <c r="J347" s="5"/>
      <c r="K347" s="5"/>
      <c r="L347" s="129"/>
      <c r="M347" s="5"/>
      <c r="N347" s="129"/>
      <c r="O347" s="7"/>
      <c r="P347" s="8"/>
      <c r="Q347" s="8"/>
      <c r="R347" s="8"/>
      <c r="S347" s="8"/>
      <c r="T347" s="9"/>
      <c r="U347" s="9"/>
      <c r="V347" s="9"/>
      <c r="W347" s="5"/>
      <c r="X347" s="5"/>
      <c r="Y347" s="5"/>
      <c r="Z347" s="5"/>
    </row>
    <row r="348" spans="1:26" ht="19.5" customHeight="1">
      <c r="A348" s="126"/>
      <c r="B348" s="127"/>
      <c r="C348" s="128"/>
      <c r="D348" s="129"/>
      <c r="E348" s="130"/>
      <c r="F348" s="8"/>
      <c r="G348" s="128"/>
      <c r="H348" s="5"/>
      <c r="I348" s="5"/>
      <c r="J348" s="5"/>
      <c r="K348" s="5"/>
      <c r="L348" s="129"/>
      <c r="M348" s="5"/>
      <c r="N348" s="129"/>
      <c r="O348" s="7"/>
      <c r="P348" s="8"/>
      <c r="Q348" s="8"/>
      <c r="R348" s="8"/>
      <c r="S348" s="8"/>
      <c r="T348" s="9"/>
      <c r="U348" s="9"/>
      <c r="V348" s="9"/>
      <c r="W348" s="5"/>
      <c r="X348" s="5"/>
      <c r="Y348" s="5"/>
      <c r="Z348" s="5"/>
    </row>
    <row r="349" spans="1:26" ht="19.5" customHeight="1">
      <c r="A349" s="126"/>
      <c r="B349" s="127"/>
      <c r="C349" s="128"/>
      <c r="D349" s="129"/>
      <c r="E349" s="130"/>
      <c r="F349" s="8"/>
      <c r="G349" s="128"/>
      <c r="H349" s="5"/>
      <c r="I349" s="5"/>
      <c r="J349" s="5"/>
      <c r="K349" s="5"/>
      <c r="L349" s="129"/>
      <c r="M349" s="5"/>
      <c r="N349" s="129"/>
      <c r="O349" s="7"/>
      <c r="P349" s="8"/>
      <c r="Q349" s="8"/>
      <c r="R349" s="8"/>
      <c r="S349" s="8"/>
      <c r="T349" s="9"/>
      <c r="U349" s="9"/>
      <c r="V349" s="9"/>
      <c r="W349" s="5"/>
      <c r="X349" s="5"/>
      <c r="Y349" s="5"/>
      <c r="Z349" s="5"/>
    </row>
    <row r="350" spans="1:26" ht="19.5" customHeight="1">
      <c r="A350" s="126"/>
      <c r="B350" s="127"/>
      <c r="C350" s="128"/>
      <c r="D350" s="129"/>
      <c r="E350" s="130"/>
      <c r="F350" s="8"/>
      <c r="G350" s="128"/>
      <c r="H350" s="5"/>
      <c r="I350" s="5"/>
      <c r="J350" s="5"/>
      <c r="K350" s="5"/>
      <c r="L350" s="129"/>
      <c r="M350" s="5"/>
      <c r="N350" s="129"/>
      <c r="O350" s="7"/>
      <c r="P350" s="8"/>
      <c r="Q350" s="8"/>
      <c r="R350" s="8"/>
      <c r="S350" s="8"/>
      <c r="T350" s="9"/>
      <c r="U350" s="9"/>
      <c r="V350" s="9"/>
      <c r="W350" s="5"/>
      <c r="X350" s="5"/>
      <c r="Y350" s="5"/>
      <c r="Z350" s="5"/>
    </row>
    <row r="351" spans="1:26" ht="19.5" customHeight="1">
      <c r="A351" s="126"/>
      <c r="B351" s="127"/>
      <c r="C351" s="128"/>
      <c r="D351" s="129"/>
      <c r="E351" s="130"/>
      <c r="F351" s="8"/>
      <c r="G351" s="128"/>
      <c r="H351" s="5"/>
      <c r="I351" s="5"/>
      <c r="J351" s="5"/>
      <c r="K351" s="5"/>
      <c r="L351" s="129"/>
      <c r="M351" s="5"/>
      <c r="N351" s="129"/>
      <c r="O351" s="7"/>
      <c r="P351" s="8"/>
      <c r="Q351" s="8"/>
      <c r="R351" s="8"/>
      <c r="S351" s="8"/>
      <c r="T351" s="9"/>
      <c r="U351" s="9"/>
      <c r="V351" s="9"/>
      <c r="W351" s="5"/>
      <c r="X351" s="5"/>
      <c r="Y351" s="5"/>
      <c r="Z351" s="5"/>
    </row>
    <row r="352" spans="1:26" ht="19.5" customHeight="1">
      <c r="A352" s="126"/>
      <c r="B352" s="127"/>
      <c r="C352" s="128"/>
      <c r="D352" s="129"/>
      <c r="E352" s="130"/>
      <c r="F352" s="8"/>
      <c r="G352" s="128"/>
      <c r="H352" s="5"/>
      <c r="I352" s="5"/>
      <c r="J352" s="5"/>
      <c r="K352" s="5"/>
      <c r="L352" s="129"/>
      <c r="M352" s="5"/>
      <c r="N352" s="129"/>
      <c r="O352" s="7"/>
      <c r="P352" s="8"/>
      <c r="Q352" s="8"/>
      <c r="R352" s="8"/>
      <c r="S352" s="8"/>
      <c r="T352" s="9"/>
      <c r="U352" s="9"/>
      <c r="V352" s="9"/>
      <c r="W352" s="5"/>
      <c r="X352" s="5"/>
      <c r="Y352" s="5"/>
      <c r="Z352" s="5"/>
    </row>
    <row r="353" spans="1:26" ht="19.5" customHeight="1">
      <c r="A353" s="126"/>
      <c r="B353" s="127"/>
      <c r="C353" s="128"/>
      <c r="D353" s="129"/>
      <c r="E353" s="130"/>
      <c r="F353" s="8"/>
      <c r="G353" s="128"/>
      <c r="H353" s="5"/>
      <c r="I353" s="5"/>
      <c r="J353" s="5"/>
      <c r="K353" s="5"/>
      <c r="L353" s="129"/>
      <c r="M353" s="5"/>
      <c r="N353" s="129"/>
      <c r="O353" s="7"/>
      <c r="P353" s="8"/>
      <c r="Q353" s="8"/>
      <c r="R353" s="8"/>
      <c r="S353" s="8"/>
      <c r="T353" s="9"/>
      <c r="U353" s="9"/>
      <c r="V353" s="9"/>
      <c r="W353" s="5"/>
      <c r="X353" s="5"/>
      <c r="Y353" s="5"/>
      <c r="Z353" s="5"/>
    </row>
    <row r="354" spans="1:26" ht="19.5" customHeight="1">
      <c r="A354" s="126"/>
      <c r="B354" s="127"/>
      <c r="C354" s="128"/>
      <c r="D354" s="129"/>
      <c r="E354" s="130"/>
      <c r="F354" s="8"/>
      <c r="G354" s="128"/>
      <c r="H354" s="5"/>
      <c r="I354" s="5"/>
      <c r="J354" s="5"/>
      <c r="K354" s="5"/>
      <c r="L354" s="129"/>
      <c r="M354" s="5"/>
      <c r="N354" s="129"/>
      <c r="O354" s="7"/>
      <c r="P354" s="8"/>
      <c r="Q354" s="8"/>
      <c r="R354" s="8"/>
      <c r="S354" s="8"/>
      <c r="T354" s="9"/>
      <c r="U354" s="9"/>
      <c r="V354" s="9"/>
      <c r="W354" s="5"/>
      <c r="X354" s="5"/>
      <c r="Y354" s="5"/>
      <c r="Z354" s="5"/>
    </row>
    <row r="355" spans="1:26" ht="19.5" customHeight="1">
      <c r="A355" s="126"/>
      <c r="B355" s="127"/>
      <c r="C355" s="128"/>
      <c r="D355" s="129"/>
      <c r="E355" s="130"/>
      <c r="F355" s="8"/>
      <c r="G355" s="128"/>
      <c r="H355" s="5"/>
      <c r="I355" s="5"/>
      <c r="J355" s="5"/>
      <c r="K355" s="5"/>
      <c r="L355" s="129"/>
      <c r="M355" s="5"/>
      <c r="N355" s="129"/>
      <c r="O355" s="7"/>
      <c r="P355" s="8"/>
      <c r="Q355" s="8"/>
      <c r="R355" s="8"/>
      <c r="S355" s="8"/>
      <c r="T355" s="9"/>
      <c r="U355" s="9"/>
      <c r="V355" s="9"/>
      <c r="W355" s="5"/>
      <c r="X355" s="5"/>
      <c r="Y355" s="5"/>
      <c r="Z355" s="5"/>
    </row>
    <row r="356" spans="1:26" ht="19.5" customHeight="1">
      <c r="A356" s="126"/>
      <c r="B356" s="127"/>
      <c r="C356" s="128"/>
      <c r="D356" s="129"/>
      <c r="E356" s="130"/>
      <c r="F356" s="8"/>
      <c r="G356" s="128"/>
      <c r="H356" s="5"/>
      <c r="I356" s="5"/>
      <c r="J356" s="5"/>
      <c r="K356" s="5"/>
      <c r="L356" s="129"/>
      <c r="M356" s="5"/>
      <c r="N356" s="129"/>
      <c r="O356" s="7"/>
      <c r="P356" s="8"/>
      <c r="Q356" s="8"/>
      <c r="R356" s="8"/>
      <c r="S356" s="8"/>
      <c r="T356" s="9"/>
      <c r="U356" s="9"/>
      <c r="V356" s="9"/>
      <c r="W356" s="5"/>
      <c r="X356" s="5"/>
      <c r="Y356" s="5"/>
      <c r="Z356" s="5"/>
    </row>
    <row r="357" spans="1:26" ht="19.5" customHeight="1">
      <c r="A357" s="126"/>
      <c r="B357" s="127"/>
      <c r="C357" s="128"/>
      <c r="D357" s="129"/>
      <c r="E357" s="130"/>
      <c r="F357" s="8"/>
      <c r="G357" s="128"/>
      <c r="H357" s="5"/>
      <c r="I357" s="5"/>
      <c r="J357" s="5"/>
      <c r="K357" s="5"/>
      <c r="L357" s="129"/>
      <c r="M357" s="5"/>
      <c r="N357" s="129"/>
      <c r="O357" s="7"/>
      <c r="P357" s="8"/>
      <c r="Q357" s="8"/>
      <c r="R357" s="8"/>
      <c r="S357" s="8"/>
      <c r="T357" s="9"/>
      <c r="U357" s="9"/>
      <c r="V357" s="9"/>
      <c r="W357" s="5"/>
      <c r="X357" s="5"/>
      <c r="Y357" s="5"/>
      <c r="Z357" s="5"/>
    </row>
    <row r="358" spans="1:26" ht="19.5" customHeight="1">
      <c r="A358" s="126"/>
      <c r="B358" s="127"/>
      <c r="C358" s="128"/>
      <c r="D358" s="129"/>
      <c r="E358" s="130"/>
      <c r="F358" s="8"/>
      <c r="G358" s="128"/>
      <c r="H358" s="5"/>
      <c r="I358" s="5"/>
      <c r="J358" s="5"/>
      <c r="K358" s="5"/>
      <c r="L358" s="129"/>
      <c r="M358" s="5"/>
      <c r="N358" s="129"/>
      <c r="O358" s="7"/>
      <c r="P358" s="8"/>
      <c r="Q358" s="8"/>
      <c r="R358" s="8"/>
      <c r="S358" s="8"/>
      <c r="T358" s="9"/>
      <c r="U358" s="9"/>
      <c r="V358" s="9"/>
      <c r="W358" s="5"/>
      <c r="X358" s="5"/>
      <c r="Y358" s="5"/>
      <c r="Z358" s="5"/>
    </row>
    <row r="359" spans="1:26" ht="19.5" customHeight="1">
      <c r="A359" s="126"/>
      <c r="B359" s="127"/>
      <c r="C359" s="128"/>
      <c r="D359" s="129"/>
      <c r="E359" s="130"/>
      <c r="F359" s="8"/>
      <c r="G359" s="128"/>
      <c r="H359" s="5"/>
      <c r="I359" s="5"/>
      <c r="J359" s="5"/>
      <c r="K359" s="5"/>
      <c r="L359" s="129"/>
      <c r="M359" s="5"/>
      <c r="N359" s="129"/>
      <c r="O359" s="7"/>
      <c r="P359" s="8"/>
      <c r="Q359" s="8"/>
      <c r="R359" s="8"/>
      <c r="S359" s="8"/>
      <c r="T359" s="9"/>
      <c r="U359" s="9"/>
      <c r="V359" s="9"/>
      <c r="W359" s="5"/>
      <c r="X359" s="5"/>
      <c r="Y359" s="5"/>
      <c r="Z359" s="5"/>
    </row>
    <row r="360" spans="1:26" ht="19.5" customHeight="1">
      <c r="A360" s="126"/>
      <c r="B360" s="127"/>
      <c r="C360" s="128"/>
      <c r="D360" s="129"/>
      <c r="E360" s="130"/>
      <c r="F360" s="8"/>
      <c r="G360" s="128"/>
      <c r="H360" s="5"/>
      <c r="I360" s="5"/>
      <c r="J360" s="5"/>
      <c r="K360" s="5"/>
      <c r="L360" s="129"/>
      <c r="M360" s="5"/>
      <c r="N360" s="129"/>
      <c r="O360" s="7"/>
      <c r="P360" s="8"/>
      <c r="Q360" s="8"/>
      <c r="R360" s="8"/>
      <c r="S360" s="8"/>
      <c r="T360" s="9"/>
      <c r="U360" s="9"/>
      <c r="V360" s="9"/>
      <c r="W360" s="5"/>
      <c r="X360" s="5"/>
      <c r="Y360" s="5"/>
      <c r="Z360" s="5"/>
    </row>
    <row r="361" spans="1:26" ht="19.5" customHeight="1">
      <c r="A361" s="126"/>
      <c r="B361" s="127"/>
      <c r="C361" s="128"/>
      <c r="D361" s="129"/>
      <c r="E361" s="130"/>
      <c r="F361" s="8"/>
      <c r="G361" s="128"/>
      <c r="H361" s="5"/>
      <c r="I361" s="5"/>
      <c r="J361" s="5"/>
      <c r="K361" s="5"/>
      <c r="L361" s="129"/>
      <c r="M361" s="5"/>
      <c r="N361" s="129"/>
      <c r="O361" s="7"/>
      <c r="P361" s="8"/>
      <c r="Q361" s="8"/>
      <c r="R361" s="8"/>
      <c r="S361" s="8"/>
      <c r="T361" s="9"/>
      <c r="U361" s="9"/>
      <c r="V361" s="9"/>
      <c r="W361" s="5"/>
      <c r="X361" s="5"/>
      <c r="Y361" s="5"/>
      <c r="Z361" s="5"/>
    </row>
    <row r="362" spans="1:26" ht="19.5" customHeight="1">
      <c r="A362" s="126"/>
      <c r="B362" s="127"/>
      <c r="C362" s="128"/>
      <c r="D362" s="129"/>
      <c r="E362" s="130"/>
      <c r="F362" s="8"/>
      <c r="G362" s="128"/>
      <c r="H362" s="5"/>
      <c r="I362" s="5"/>
      <c r="J362" s="5"/>
      <c r="K362" s="5"/>
      <c r="L362" s="129"/>
      <c r="M362" s="5"/>
      <c r="N362" s="129"/>
      <c r="O362" s="7"/>
      <c r="P362" s="8"/>
      <c r="Q362" s="8"/>
      <c r="R362" s="8"/>
      <c r="S362" s="8"/>
      <c r="T362" s="9"/>
      <c r="U362" s="9"/>
      <c r="V362" s="9"/>
      <c r="W362" s="5"/>
      <c r="X362" s="5"/>
      <c r="Y362" s="5"/>
      <c r="Z362" s="5"/>
    </row>
    <row r="363" spans="1:26" ht="19.5" customHeight="1">
      <c r="A363" s="126"/>
      <c r="B363" s="127"/>
      <c r="C363" s="128"/>
      <c r="D363" s="129"/>
      <c r="E363" s="130"/>
      <c r="F363" s="8"/>
      <c r="G363" s="128"/>
      <c r="H363" s="5"/>
      <c r="I363" s="5"/>
      <c r="J363" s="5"/>
      <c r="K363" s="5"/>
      <c r="L363" s="129"/>
      <c r="M363" s="5"/>
      <c r="N363" s="129"/>
      <c r="O363" s="7"/>
      <c r="P363" s="8"/>
      <c r="Q363" s="8"/>
      <c r="R363" s="8"/>
      <c r="S363" s="8"/>
      <c r="T363" s="9"/>
      <c r="U363" s="9"/>
      <c r="V363" s="9"/>
      <c r="W363" s="5"/>
      <c r="X363" s="5"/>
      <c r="Y363" s="5"/>
      <c r="Z363" s="5"/>
    </row>
    <row r="364" spans="1:26" ht="19.5" customHeight="1">
      <c r="A364" s="126"/>
      <c r="B364" s="127"/>
      <c r="C364" s="128"/>
      <c r="D364" s="129"/>
      <c r="E364" s="130"/>
      <c r="F364" s="8"/>
      <c r="G364" s="128"/>
      <c r="H364" s="5"/>
      <c r="I364" s="5"/>
      <c r="J364" s="5"/>
      <c r="K364" s="5"/>
      <c r="L364" s="129"/>
      <c r="M364" s="5"/>
      <c r="N364" s="129"/>
      <c r="O364" s="7"/>
      <c r="P364" s="8"/>
      <c r="Q364" s="8"/>
      <c r="R364" s="8"/>
      <c r="S364" s="8"/>
      <c r="T364" s="9"/>
      <c r="U364" s="9"/>
      <c r="V364" s="9"/>
      <c r="W364" s="5"/>
      <c r="X364" s="5"/>
      <c r="Y364" s="5"/>
      <c r="Z364" s="5"/>
    </row>
    <row r="365" spans="1:26" ht="19.5" customHeight="1">
      <c r="A365" s="126"/>
      <c r="B365" s="127"/>
      <c r="C365" s="128"/>
      <c r="D365" s="129"/>
      <c r="E365" s="130"/>
      <c r="F365" s="8"/>
      <c r="G365" s="128"/>
      <c r="H365" s="5"/>
      <c r="I365" s="5"/>
      <c r="J365" s="5"/>
      <c r="K365" s="5"/>
      <c r="L365" s="129"/>
      <c r="M365" s="5"/>
      <c r="N365" s="129"/>
      <c r="O365" s="7"/>
      <c r="P365" s="8"/>
      <c r="Q365" s="8"/>
      <c r="R365" s="8"/>
      <c r="S365" s="8"/>
      <c r="T365" s="9"/>
      <c r="U365" s="9"/>
      <c r="V365" s="9"/>
      <c r="W365" s="5"/>
      <c r="X365" s="5"/>
      <c r="Y365" s="5"/>
      <c r="Z365" s="5"/>
    </row>
    <row r="366" spans="1:26" ht="19.5" customHeight="1">
      <c r="A366" s="126"/>
      <c r="B366" s="127"/>
      <c r="C366" s="128"/>
      <c r="D366" s="129"/>
      <c r="E366" s="130"/>
      <c r="F366" s="8"/>
      <c r="G366" s="128"/>
      <c r="H366" s="5"/>
      <c r="I366" s="5"/>
      <c r="J366" s="5"/>
      <c r="K366" s="5"/>
      <c r="L366" s="129"/>
      <c r="M366" s="5"/>
      <c r="N366" s="129"/>
      <c r="O366" s="7"/>
      <c r="P366" s="8"/>
      <c r="Q366" s="8"/>
      <c r="R366" s="8"/>
      <c r="S366" s="8"/>
      <c r="T366" s="9"/>
      <c r="U366" s="9"/>
      <c r="V366" s="9"/>
      <c r="W366" s="5"/>
      <c r="X366" s="5"/>
      <c r="Y366" s="5"/>
      <c r="Z366" s="5"/>
    </row>
    <row r="367" spans="1:26" ht="19.5" customHeight="1">
      <c r="A367" s="126"/>
      <c r="B367" s="127"/>
      <c r="C367" s="128"/>
      <c r="D367" s="129"/>
      <c r="E367" s="130"/>
      <c r="F367" s="8"/>
      <c r="G367" s="128"/>
      <c r="H367" s="5"/>
      <c r="I367" s="5"/>
      <c r="J367" s="5"/>
      <c r="K367" s="5"/>
      <c r="L367" s="129"/>
      <c r="M367" s="5"/>
      <c r="N367" s="129"/>
      <c r="O367" s="7"/>
      <c r="P367" s="8"/>
      <c r="Q367" s="8"/>
      <c r="R367" s="8"/>
      <c r="S367" s="8"/>
      <c r="T367" s="9"/>
      <c r="U367" s="9"/>
      <c r="V367" s="9"/>
      <c r="W367" s="5"/>
      <c r="X367" s="5"/>
      <c r="Y367" s="5"/>
      <c r="Z367" s="5"/>
    </row>
    <row r="368" spans="1:26" ht="19.5" customHeight="1">
      <c r="A368" s="126"/>
      <c r="B368" s="127"/>
      <c r="C368" s="128"/>
      <c r="D368" s="129"/>
      <c r="E368" s="130"/>
      <c r="F368" s="8"/>
      <c r="G368" s="128"/>
      <c r="H368" s="5"/>
      <c r="I368" s="5"/>
      <c r="J368" s="5"/>
      <c r="K368" s="5"/>
      <c r="L368" s="129"/>
      <c r="M368" s="5"/>
      <c r="N368" s="129"/>
      <c r="O368" s="7"/>
      <c r="P368" s="8"/>
      <c r="Q368" s="8"/>
      <c r="R368" s="8"/>
      <c r="S368" s="8"/>
      <c r="T368" s="9"/>
      <c r="U368" s="9"/>
      <c r="V368" s="9"/>
      <c r="W368" s="5"/>
      <c r="X368" s="5"/>
      <c r="Y368" s="5"/>
      <c r="Z368" s="5"/>
    </row>
    <row r="369" spans="1:26" ht="19.5" customHeight="1">
      <c r="A369" s="126"/>
      <c r="B369" s="127"/>
      <c r="C369" s="128"/>
      <c r="D369" s="129"/>
      <c r="E369" s="130"/>
      <c r="F369" s="8"/>
      <c r="G369" s="128"/>
      <c r="H369" s="5"/>
      <c r="I369" s="5"/>
      <c r="J369" s="5"/>
      <c r="K369" s="5"/>
      <c r="L369" s="129"/>
      <c r="M369" s="5"/>
      <c r="N369" s="129"/>
      <c r="O369" s="7"/>
      <c r="P369" s="8"/>
      <c r="Q369" s="8"/>
      <c r="R369" s="8"/>
      <c r="S369" s="8"/>
      <c r="T369" s="9"/>
      <c r="U369" s="9"/>
      <c r="V369" s="9"/>
      <c r="W369" s="5"/>
      <c r="X369" s="5"/>
      <c r="Y369" s="5"/>
      <c r="Z369" s="5"/>
    </row>
    <row r="370" spans="1:26" ht="19.5" customHeight="1">
      <c r="A370" s="126"/>
      <c r="B370" s="127"/>
      <c r="C370" s="128"/>
      <c r="D370" s="129"/>
      <c r="E370" s="130"/>
      <c r="F370" s="8"/>
      <c r="G370" s="128"/>
      <c r="H370" s="5"/>
      <c r="I370" s="5"/>
      <c r="J370" s="5"/>
      <c r="K370" s="5"/>
      <c r="L370" s="129"/>
      <c r="M370" s="5"/>
      <c r="N370" s="129"/>
      <c r="O370" s="7"/>
      <c r="P370" s="8"/>
      <c r="Q370" s="8"/>
      <c r="R370" s="8"/>
      <c r="S370" s="8"/>
      <c r="T370" s="9"/>
      <c r="U370" s="9"/>
      <c r="V370" s="9"/>
      <c r="W370" s="5"/>
      <c r="X370" s="5"/>
      <c r="Y370" s="5"/>
      <c r="Z370" s="5"/>
    </row>
    <row r="371" spans="1:26" ht="19.5" customHeight="1">
      <c r="A371" s="126"/>
      <c r="B371" s="127"/>
      <c r="C371" s="128"/>
      <c r="D371" s="129"/>
      <c r="E371" s="130"/>
      <c r="F371" s="8"/>
      <c r="G371" s="128"/>
      <c r="H371" s="5"/>
      <c r="I371" s="5"/>
      <c r="J371" s="5"/>
      <c r="K371" s="5"/>
      <c r="L371" s="129"/>
      <c r="M371" s="5"/>
      <c r="N371" s="129"/>
      <c r="O371" s="7"/>
      <c r="P371" s="8"/>
      <c r="Q371" s="8"/>
      <c r="R371" s="8"/>
      <c r="S371" s="8"/>
      <c r="T371" s="9"/>
      <c r="U371" s="9"/>
      <c r="V371" s="9"/>
      <c r="W371" s="5"/>
      <c r="X371" s="5"/>
      <c r="Y371" s="5"/>
      <c r="Z371" s="5"/>
    </row>
    <row r="372" spans="1:26" ht="19.5" customHeight="1">
      <c r="A372" s="126"/>
      <c r="B372" s="127"/>
      <c r="C372" s="128"/>
      <c r="D372" s="129"/>
      <c r="E372" s="130"/>
      <c r="F372" s="8"/>
      <c r="G372" s="128"/>
      <c r="H372" s="5"/>
      <c r="I372" s="5"/>
      <c r="J372" s="5"/>
      <c r="K372" s="5"/>
      <c r="L372" s="129"/>
      <c r="M372" s="5"/>
      <c r="N372" s="129"/>
      <c r="O372" s="7"/>
      <c r="P372" s="8"/>
      <c r="Q372" s="8"/>
      <c r="R372" s="8"/>
      <c r="S372" s="8"/>
      <c r="T372" s="9"/>
      <c r="U372" s="9"/>
      <c r="V372" s="9"/>
      <c r="W372" s="5"/>
      <c r="X372" s="5"/>
      <c r="Y372" s="5"/>
      <c r="Z372" s="5"/>
    </row>
    <row r="373" spans="1:26" ht="19.5" customHeight="1">
      <c r="A373" s="126"/>
      <c r="B373" s="127"/>
      <c r="C373" s="128"/>
      <c r="D373" s="129"/>
      <c r="E373" s="130"/>
      <c r="F373" s="8"/>
      <c r="G373" s="128"/>
      <c r="H373" s="5"/>
      <c r="I373" s="5"/>
      <c r="J373" s="5"/>
      <c r="K373" s="5"/>
      <c r="L373" s="129"/>
      <c r="M373" s="5"/>
      <c r="N373" s="129"/>
      <c r="O373" s="7"/>
      <c r="P373" s="8"/>
      <c r="Q373" s="8"/>
      <c r="R373" s="8"/>
      <c r="S373" s="8"/>
      <c r="T373" s="9"/>
      <c r="U373" s="9"/>
      <c r="V373" s="9"/>
      <c r="W373" s="5"/>
      <c r="X373" s="5"/>
      <c r="Y373" s="5"/>
      <c r="Z373" s="5"/>
    </row>
    <row r="374" spans="1:26" ht="19.5" customHeight="1">
      <c r="A374" s="126"/>
      <c r="B374" s="127"/>
      <c r="C374" s="128"/>
      <c r="D374" s="129"/>
      <c r="E374" s="130"/>
      <c r="F374" s="8"/>
      <c r="G374" s="128"/>
      <c r="H374" s="5"/>
      <c r="I374" s="5"/>
      <c r="J374" s="5"/>
      <c r="K374" s="5"/>
      <c r="L374" s="129"/>
      <c r="M374" s="5"/>
      <c r="N374" s="129"/>
      <c r="O374" s="7"/>
      <c r="P374" s="8"/>
      <c r="Q374" s="8"/>
      <c r="R374" s="8"/>
      <c r="S374" s="8"/>
      <c r="T374" s="9"/>
      <c r="U374" s="9"/>
      <c r="V374" s="9"/>
      <c r="W374" s="5"/>
      <c r="X374" s="5"/>
      <c r="Y374" s="5"/>
      <c r="Z374" s="5"/>
    </row>
    <row r="375" spans="1:26" ht="19.5" customHeight="1">
      <c r="A375" s="126"/>
      <c r="B375" s="127"/>
      <c r="C375" s="128"/>
      <c r="D375" s="129"/>
      <c r="E375" s="130"/>
      <c r="F375" s="8"/>
      <c r="G375" s="128"/>
      <c r="H375" s="5"/>
      <c r="I375" s="5"/>
      <c r="J375" s="5"/>
      <c r="K375" s="5"/>
      <c r="L375" s="129"/>
      <c r="M375" s="5"/>
      <c r="N375" s="129"/>
      <c r="O375" s="7"/>
      <c r="P375" s="8"/>
      <c r="Q375" s="8"/>
      <c r="R375" s="8"/>
      <c r="S375" s="8"/>
      <c r="T375" s="9"/>
      <c r="U375" s="9"/>
      <c r="V375" s="9"/>
      <c r="W375" s="5"/>
      <c r="X375" s="5"/>
      <c r="Y375" s="5"/>
      <c r="Z375" s="5"/>
    </row>
    <row r="376" spans="1:26" ht="19.5" customHeight="1">
      <c r="A376" s="126"/>
      <c r="B376" s="127"/>
      <c r="C376" s="128"/>
      <c r="D376" s="129"/>
      <c r="E376" s="130"/>
      <c r="F376" s="8"/>
      <c r="G376" s="128"/>
      <c r="H376" s="5"/>
      <c r="I376" s="5"/>
      <c r="J376" s="5"/>
      <c r="K376" s="5"/>
      <c r="L376" s="129"/>
      <c r="M376" s="5"/>
      <c r="N376" s="129"/>
      <c r="O376" s="7"/>
      <c r="P376" s="8"/>
      <c r="Q376" s="8"/>
      <c r="R376" s="8"/>
      <c r="S376" s="8"/>
      <c r="T376" s="9"/>
      <c r="U376" s="9"/>
      <c r="V376" s="9"/>
      <c r="W376" s="5"/>
      <c r="X376" s="5"/>
      <c r="Y376" s="5"/>
      <c r="Z376" s="5"/>
    </row>
    <row r="377" spans="1:26" ht="19.5" customHeight="1">
      <c r="A377" s="126"/>
      <c r="B377" s="127"/>
      <c r="C377" s="128"/>
      <c r="D377" s="129"/>
      <c r="E377" s="130"/>
      <c r="F377" s="8"/>
      <c r="G377" s="128"/>
      <c r="H377" s="5"/>
      <c r="I377" s="5"/>
      <c r="J377" s="5"/>
      <c r="K377" s="5"/>
      <c r="L377" s="129"/>
      <c r="M377" s="5"/>
      <c r="N377" s="129"/>
      <c r="O377" s="7"/>
      <c r="P377" s="8"/>
      <c r="Q377" s="8"/>
      <c r="R377" s="8"/>
      <c r="S377" s="8"/>
      <c r="T377" s="9"/>
      <c r="U377" s="9"/>
      <c r="V377" s="9"/>
      <c r="W377" s="5"/>
      <c r="X377" s="5"/>
      <c r="Y377" s="5"/>
      <c r="Z377" s="5"/>
    </row>
    <row r="378" spans="1:26" ht="19.5" customHeight="1">
      <c r="A378" s="126"/>
      <c r="B378" s="127"/>
      <c r="C378" s="128"/>
      <c r="D378" s="129"/>
      <c r="E378" s="130"/>
      <c r="F378" s="8"/>
      <c r="G378" s="128"/>
      <c r="H378" s="5"/>
      <c r="I378" s="5"/>
      <c r="J378" s="5"/>
      <c r="K378" s="5"/>
      <c r="L378" s="129"/>
      <c r="M378" s="5"/>
      <c r="N378" s="129"/>
      <c r="O378" s="7"/>
      <c r="P378" s="8"/>
      <c r="Q378" s="8"/>
      <c r="R378" s="8"/>
      <c r="S378" s="8"/>
      <c r="T378" s="9"/>
      <c r="U378" s="9"/>
      <c r="V378" s="9"/>
      <c r="W378" s="5"/>
      <c r="X378" s="5"/>
      <c r="Y378" s="5"/>
      <c r="Z378" s="5"/>
    </row>
    <row r="379" spans="1:26" ht="19.5" customHeight="1">
      <c r="A379" s="126"/>
      <c r="B379" s="127"/>
      <c r="C379" s="128"/>
      <c r="D379" s="129"/>
      <c r="E379" s="130"/>
      <c r="F379" s="8"/>
      <c r="G379" s="128"/>
      <c r="H379" s="5"/>
      <c r="I379" s="5"/>
      <c r="J379" s="5"/>
      <c r="K379" s="5"/>
      <c r="L379" s="129"/>
      <c r="M379" s="5"/>
      <c r="N379" s="129"/>
      <c r="O379" s="7"/>
      <c r="P379" s="8"/>
      <c r="Q379" s="8"/>
      <c r="R379" s="8"/>
      <c r="S379" s="8"/>
      <c r="T379" s="9"/>
      <c r="U379" s="9"/>
      <c r="V379" s="9"/>
      <c r="W379" s="5"/>
      <c r="X379" s="5"/>
      <c r="Y379" s="5"/>
      <c r="Z379" s="5"/>
    </row>
    <row r="380" spans="1:26" ht="19.5" customHeight="1">
      <c r="A380" s="126"/>
      <c r="B380" s="127"/>
      <c r="C380" s="128"/>
      <c r="D380" s="129"/>
      <c r="E380" s="130"/>
      <c r="F380" s="8"/>
      <c r="G380" s="128"/>
      <c r="H380" s="5"/>
      <c r="I380" s="5"/>
      <c r="J380" s="5"/>
      <c r="K380" s="5"/>
      <c r="L380" s="129"/>
      <c r="M380" s="5"/>
      <c r="N380" s="129"/>
      <c r="O380" s="7"/>
      <c r="P380" s="8"/>
      <c r="Q380" s="8"/>
      <c r="R380" s="8"/>
      <c r="S380" s="8"/>
      <c r="T380" s="9"/>
      <c r="U380" s="9"/>
      <c r="V380" s="9"/>
      <c r="W380" s="5"/>
      <c r="X380" s="5"/>
      <c r="Y380" s="5"/>
      <c r="Z380" s="5"/>
    </row>
    <row r="381" spans="1:26" ht="19.5" customHeight="1">
      <c r="A381" s="126"/>
      <c r="B381" s="127"/>
      <c r="C381" s="128"/>
      <c r="D381" s="129"/>
      <c r="E381" s="130"/>
      <c r="F381" s="8"/>
      <c r="G381" s="128"/>
      <c r="H381" s="5"/>
      <c r="I381" s="5"/>
      <c r="J381" s="5"/>
      <c r="K381" s="5"/>
      <c r="L381" s="129"/>
      <c r="M381" s="5"/>
      <c r="N381" s="129"/>
      <c r="O381" s="7"/>
      <c r="P381" s="8"/>
      <c r="Q381" s="8"/>
      <c r="R381" s="8"/>
      <c r="S381" s="8"/>
      <c r="T381" s="9"/>
      <c r="U381" s="9"/>
      <c r="V381" s="9"/>
      <c r="W381" s="5"/>
      <c r="X381" s="5"/>
      <c r="Y381" s="5"/>
      <c r="Z381" s="5"/>
    </row>
    <row r="382" spans="1:26" ht="19.5" customHeight="1">
      <c r="A382" s="126"/>
      <c r="B382" s="127"/>
      <c r="C382" s="128"/>
      <c r="D382" s="129"/>
      <c r="E382" s="130"/>
      <c r="F382" s="8"/>
      <c r="G382" s="128"/>
      <c r="H382" s="5"/>
      <c r="I382" s="5"/>
      <c r="J382" s="5"/>
      <c r="K382" s="5"/>
      <c r="L382" s="129"/>
      <c r="M382" s="5"/>
      <c r="N382" s="129"/>
      <c r="O382" s="7"/>
      <c r="P382" s="8"/>
      <c r="Q382" s="8"/>
      <c r="R382" s="8"/>
      <c r="S382" s="8"/>
      <c r="T382" s="9"/>
      <c r="U382" s="9"/>
      <c r="V382" s="9"/>
      <c r="W382" s="5"/>
      <c r="X382" s="5"/>
      <c r="Y382" s="5"/>
      <c r="Z382" s="5"/>
    </row>
    <row r="383" spans="1:26" ht="19.5" customHeight="1">
      <c r="A383" s="126"/>
      <c r="B383" s="127"/>
      <c r="C383" s="128"/>
      <c r="D383" s="129"/>
      <c r="E383" s="130"/>
      <c r="F383" s="8"/>
      <c r="G383" s="128"/>
      <c r="H383" s="5"/>
      <c r="I383" s="5"/>
      <c r="J383" s="5"/>
      <c r="K383" s="5"/>
      <c r="L383" s="129"/>
      <c r="M383" s="5"/>
      <c r="N383" s="129"/>
      <c r="O383" s="7"/>
      <c r="P383" s="8"/>
      <c r="Q383" s="8"/>
      <c r="R383" s="8"/>
      <c r="S383" s="8"/>
      <c r="T383" s="9"/>
      <c r="U383" s="9"/>
      <c r="V383" s="9"/>
      <c r="W383" s="5"/>
      <c r="X383" s="5"/>
      <c r="Y383" s="5"/>
      <c r="Z383" s="5"/>
    </row>
    <row r="384" spans="1:26" ht="19.5" customHeight="1">
      <c r="A384" s="126"/>
      <c r="B384" s="127"/>
      <c r="C384" s="128"/>
      <c r="D384" s="129"/>
      <c r="E384" s="130"/>
      <c r="F384" s="8"/>
      <c r="G384" s="128"/>
      <c r="H384" s="5"/>
      <c r="I384" s="5"/>
      <c r="J384" s="5"/>
      <c r="K384" s="5"/>
      <c r="L384" s="129"/>
      <c r="M384" s="5"/>
      <c r="N384" s="129"/>
      <c r="O384" s="7"/>
      <c r="P384" s="8"/>
      <c r="Q384" s="8"/>
      <c r="R384" s="8"/>
      <c r="S384" s="8"/>
      <c r="T384" s="9"/>
      <c r="U384" s="9"/>
      <c r="V384" s="9"/>
      <c r="W384" s="5"/>
      <c r="X384" s="5"/>
      <c r="Y384" s="5"/>
      <c r="Z384" s="5"/>
    </row>
    <row r="385" spans="1:26" ht="19.5" customHeight="1">
      <c r="A385" s="126"/>
      <c r="B385" s="127"/>
      <c r="C385" s="128"/>
      <c r="D385" s="129"/>
      <c r="E385" s="130"/>
      <c r="F385" s="8"/>
      <c r="G385" s="128"/>
      <c r="H385" s="5"/>
      <c r="I385" s="5"/>
      <c r="J385" s="5"/>
      <c r="K385" s="5"/>
      <c r="L385" s="129"/>
      <c r="M385" s="5"/>
      <c r="N385" s="129"/>
      <c r="O385" s="7"/>
      <c r="P385" s="8"/>
      <c r="Q385" s="8"/>
      <c r="R385" s="8"/>
      <c r="S385" s="8"/>
      <c r="T385" s="9"/>
      <c r="U385" s="9"/>
      <c r="V385" s="9"/>
      <c r="W385" s="5"/>
      <c r="X385" s="5"/>
      <c r="Y385" s="5"/>
      <c r="Z385" s="5"/>
    </row>
    <row r="386" spans="1:26" ht="19.5" customHeight="1">
      <c r="A386" s="126"/>
      <c r="B386" s="127"/>
      <c r="C386" s="128"/>
      <c r="D386" s="129"/>
      <c r="E386" s="130"/>
      <c r="F386" s="8"/>
      <c r="G386" s="128"/>
      <c r="H386" s="5"/>
      <c r="I386" s="5"/>
      <c r="J386" s="5"/>
      <c r="K386" s="5"/>
      <c r="L386" s="129"/>
      <c r="M386" s="5"/>
      <c r="N386" s="129"/>
      <c r="O386" s="7"/>
      <c r="P386" s="8"/>
      <c r="Q386" s="8"/>
      <c r="R386" s="8"/>
      <c r="S386" s="8"/>
      <c r="T386" s="9"/>
      <c r="U386" s="9"/>
      <c r="V386" s="9"/>
      <c r="W386" s="5"/>
      <c r="X386" s="5"/>
      <c r="Y386" s="5"/>
      <c r="Z386" s="5"/>
    </row>
    <row r="387" spans="1:26" ht="19.5" customHeight="1">
      <c r="A387" s="126"/>
      <c r="B387" s="127"/>
      <c r="C387" s="128"/>
      <c r="D387" s="129"/>
      <c r="E387" s="130"/>
      <c r="F387" s="8"/>
      <c r="G387" s="128"/>
      <c r="H387" s="5"/>
      <c r="I387" s="5"/>
      <c r="J387" s="5"/>
      <c r="K387" s="5"/>
      <c r="L387" s="129"/>
      <c r="M387" s="5"/>
      <c r="N387" s="129"/>
      <c r="O387" s="7"/>
      <c r="P387" s="8"/>
      <c r="Q387" s="8"/>
      <c r="R387" s="8"/>
      <c r="S387" s="8"/>
      <c r="T387" s="9"/>
      <c r="U387" s="9"/>
      <c r="V387" s="9"/>
      <c r="W387" s="5"/>
      <c r="X387" s="5"/>
      <c r="Y387" s="5"/>
      <c r="Z387" s="5"/>
    </row>
    <row r="388" spans="1:26" ht="19.5" customHeight="1">
      <c r="A388" s="126"/>
      <c r="B388" s="127"/>
      <c r="C388" s="128"/>
      <c r="D388" s="129"/>
      <c r="E388" s="130"/>
      <c r="F388" s="8"/>
      <c r="G388" s="128"/>
      <c r="H388" s="5"/>
      <c r="I388" s="5"/>
      <c r="J388" s="5"/>
      <c r="K388" s="5"/>
      <c r="L388" s="129"/>
      <c r="M388" s="5"/>
      <c r="N388" s="129"/>
      <c r="O388" s="7"/>
      <c r="P388" s="8"/>
      <c r="Q388" s="8"/>
      <c r="R388" s="8"/>
      <c r="S388" s="8"/>
      <c r="T388" s="9"/>
      <c r="U388" s="9"/>
      <c r="V388" s="9"/>
      <c r="W388" s="5"/>
      <c r="X388" s="5"/>
      <c r="Y388" s="5"/>
      <c r="Z388" s="5"/>
    </row>
    <row r="389" spans="1:26" ht="19.5" customHeight="1">
      <c r="A389" s="126"/>
      <c r="B389" s="127"/>
      <c r="C389" s="128"/>
      <c r="D389" s="129"/>
      <c r="E389" s="130"/>
      <c r="F389" s="8"/>
      <c r="G389" s="128"/>
      <c r="H389" s="5"/>
      <c r="I389" s="5"/>
      <c r="J389" s="5"/>
      <c r="K389" s="5"/>
      <c r="L389" s="129"/>
      <c r="M389" s="5"/>
      <c r="N389" s="129"/>
      <c r="O389" s="7"/>
      <c r="P389" s="8"/>
      <c r="Q389" s="8"/>
      <c r="R389" s="8"/>
      <c r="S389" s="8"/>
      <c r="T389" s="9"/>
      <c r="U389" s="9"/>
      <c r="V389" s="9"/>
      <c r="W389" s="5"/>
      <c r="X389" s="5"/>
      <c r="Y389" s="5"/>
      <c r="Z389" s="5"/>
    </row>
    <row r="390" spans="1:26" ht="19.5" customHeight="1">
      <c r="A390" s="126"/>
      <c r="B390" s="127"/>
      <c r="C390" s="128"/>
      <c r="D390" s="129"/>
      <c r="E390" s="130"/>
      <c r="F390" s="8"/>
      <c r="G390" s="128"/>
      <c r="H390" s="5"/>
      <c r="I390" s="5"/>
      <c r="J390" s="5"/>
      <c r="K390" s="5"/>
      <c r="L390" s="129"/>
      <c r="M390" s="5"/>
      <c r="N390" s="129"/>
      <c r="O390" s="7"/>
      <c r="P390" s="8"/>
      <c r="Q390" s="8"/>
      <c r="R390" s="8"/>
      <c r="S390" s="8"/>
      <c r="T390" s="9"/>
      <c r="U390" s="9"/>
      <c r="V390" s="9"/>
      <c r="W390" s="5"/>
      <c r="X390" s="5"/>
      <c r="Y390" s="5"/>
      <c r="Z390" s="5"/>
    </row>
    <row r="391" spans="1:26" ht="19.5" customHeight="1">
      <c r="A391" s="126"/>
      <c r="B391" s="127"/>
      <c r="C391" s="128"/>
      <c r="D391" s="129"/>
      <c r="E391" s="130"/>
      <c r="F391" s="8"/>
      <c r="G391" s="128"/>
      <c r="H391" s="5"/>
      <c r="I391" s="5"/>
      <c r="J391" s="5"/>
      <c r="K391" s="5"/>
      <c r="L391" s="129"/>
      <c r="M391" s="5"/>
      <c r="N391" s="129"/>
      <c r="O391" s="7"/>
      <c r="P391" s="8"/>
      <c r="Q391" s="8"/>
      <c r="R391" s="8"/>
      <c r="S391" s="8"/>
      <c r="T391" s="9"/>
      <c r="U391" s="9"/>
      <c r="V391" s="9"/>
      <c r="W391" s="5"/>
      <c r="X391" s="5"/>
      <c r="Y391" s="5"/>
      <c r="Z391" s="5"/>
    </row>
    <row r="392" spans="1:26" ht="19.5" customHeight="1">
      <c r="A392" s="126"/>
      <c r="B392" s="127"/>
      <c r="C392" s="128"/>
      <c r="D392" s="129"/>
      <c r="E392" s="130"/>
      <c r="F392" s="8"/>
      <c r="G392" s="128"/>
      <c r="H392" s="5"/>
      <c r="I392" s="5"/>
      <c r="J392" s="5"/>
      <c r="K392" s="5"/>
      <c r="L392" s="129"/>
      <c r="M392" s="5"/>
      <c r="N392" s="129"/>
      <c r="O392" s="7"/>
      <c r="P392" s="8"/>
      <c r="Q392" s="8"/>
      <c r="R392" s="8"/>
      <c r="S392" s="8"/>
      <c r="T392" s="9"/>
      <c r="U392" s="9"/>
      <c r="V392" s="9"/>
      <c r="W392" s="5"/>
      <c r="X392" s="5"/>
      <c r="Y392" s="5"/>
      <c r="Z392" s="5"/>
    </row>
    <row r="393" spans="1:26" ht="19.5" customHeight="1">
      <c r="A393" s="126"/>
      <c r="B393" s="127"/>
      <c r="C393" s="128"/>
      <c r="D393" s="129"/>
      <c r="E393" s="130"/>
      <c r="F393" s="8"/>
      <c r="G393" s="128"/>
      <c r="H393" s="5"/>
      <c r="I393" s="5"/>
      <c r="J393" s="5"/>
      <c r="K393" s="5"/>
      <c r="L393" s="129"/>
      <c r="M393" s="5"/>
      <c r="N393" s="129"/>
      <c r="O393" s="7"/>
      <c r="P393" s="8"/>
      <c r="Q393" s="8"/>
      <c r="R393" s="8"/>
      <c r="S393" s="8"/>
      <c r="T393" s="9"/>
      <c r="U393" s="9"/>
      <c r="V393" s="9"/>
      <c r="W393" s="5"/>
      <c r="X393" s="5"/>
      <c r="Y393" s="5"/>
      <c r="Z393" s="5"/>
    </row>
    <row r="394" spans="1:26" ht="19.5" customHeight="1">
      <c r="A394" s="126"/>
      <c r="B394" s="127"/>
      <c r="C394" s="128"/>
      <c r="D394" s="129"/>
      <c r="E394" s="130"/>
      <c r="F394" s="8"/>
      <c r="G394" s="128"/>
      <c r="H394" s="5"/>
      <c r="I394" s="5"/>
      <c r="J394" s="5"/>
      <c r="K394" s="5"/>
      <c r="L394" s="129"/>
      <c r="M394" s="5"/>
      <c r="N394" s="129"/>
      <c r="O394" s="7"/>
      <c r="P394" s="8"/>
      <c r="Q394" s="8"/>
      <c r="R394" s="8"/>
      <c r="S394" s="8"/>
      <c r="T394" s="9"/>
      <c r="U394" s="9"/>
      <c r="V394" s="9"/>
      <c r="W394" s="5"/>
      <c r="X394" s="5"/>
      <c r="Y394" s="5"/>
      <c r="Z394" s="5"/>
    </row>
    <row r="395" spans="1:26" ht="19.5" customHeight="1">
      <c r="A395" s="126"/>
      <c r="B395" s="127"/>
      <c r="C395" s="128"/>
      <c r="D395" s="129"/>
      <c r="E395" s="130"/>
      <c r="F395" s="8"/>
      <c r="G395" s="128"/>
      <c r="H395" s="5"/>
      <c r="I395" s="5"/>
      <c r="J395" s="5"/>
      <c r="K395" s="5"/>
      <c r="L395" s="129"/>
      <c r="M395" s="5"/>
      <c r="N395" s="129"/>
      <c r="O395" s="7"/>
      <c r="P395" s="8"/>
      <c r="Q395" s="8"/>
      <c r="R395" s="8"/>
      <c r="S395" s="8"/>
      <c r="T395" s="9"/>
      <c r="U395" s="9"/>
      <c r="V395" s="9"/>
      <c r="W395" s="5"/>
      <c r="X395" s="5"/>
      <c r="Y395" s="5"/>
      <c r="Z395" s="5"/>
    </row>
    <row r="396" spans="1:26" ht="19.5" customHeight="1">
      <c r="A396" s="126"/>
      <c r="B396" s="127"/>
      <c r="C396" s="128"/>
      <c r="D396" s="129"/>
      <c r="E396" s="130"/>
      <c r="F396" s="8"/>
      <c r="G396" s="128"/>
      <c r="H396" s="5"/>
      <c r="I396" s="5"/>
      <c r="J396" s="5"/>
      <c r="K396" s="5"/>
      <c r="L396" s="129"/>
      <c r="M396" s="5"/>
      <c r="N396" s="129"/>
      <c r="O396" s="7"/>
      <c r="P396" s="8"/>
      <c r="Q396" s="8"/>
      <c r="R396" s="8"/>
      <c r="S396" s="8"/>
      <c r="T396" s="9"/>
      <c r="U396" s="9"/>
      <c r="V396" s="9"/>
      <c r="W396" s="5"/>
      <c r="X396" s="5"/>
      <c r="Y396" s="5"/>
      <c r="Z396" s="5"/>
    </row>
    <row r="397" spans="1:26" ht="19.5" customHeight="1">
      <c r="A397" s="126"/>
      <c r="B397" s="127"/>
      <c r="C397" s="128"/>
      <c r="D397" s="129"/>
      <c r="E397" s="130"/>
      <c r="F397" s="8"/>
      <c r="G397" s="128"/>
      <c r="H397" s="5"/>
      <c r="I397" s="5"/>
      <c r="J397" s="5"/>
      <c r="K397" s="5"/>
      <c r="L397" s="129"/>
      <c r="M397" s="5"/>
      <c r="N397" s="129"/>
      <c r="O397" s="7"/>
      <c r="P397" s="8"/>
      <c r="Q397" s="8"/>
      <c r="R397" s="8"/>
      <c r="S397" s="8"/>
      <c r="T397" s="9"/>
      <c r="U397" s="9"/>
      <c r="V397" s="9"/>
      <c r="W397" s="5"/>
      <c r="X397" s="5"/>
      <c r="Y397" s="5"/>
      <c r="Z397" s="5"/>
    </row>
    <row r="398" spans="1:26" ht="19.5" customHeight="1">
      <c r="A398" s="126"/>
      <c r="B398" s="127"/>
      <c r="C398" s="128"/>
      <c r="D398" s="129"/>
      <c r="E398" s="130"/>
      <c r="F398" s="8"/>
      <c r="G398" s="128"/>
      <c r="H398" s="5"/>
      <c r="I398" s="5"/>
      <c r="J398" s="5"/>
      <c r="K398" s="5"/>
      <c r="L398" s="129"/>
      <c r="M398" s="5"/>
      <c r="N398" s="129"/>
      <c r="O398" s="7"/>
      <c r="P398" s="8"/>
      <c r="Q398" s="8"/>
      <c r="R398" s="8"/>
      <c r="S398" s="8"/>
      <c r="T398" s="9"/>
      <c r="U398" s="9"/>
      <c r="V398" s="9"/>
      <c r="W398" s="5"/>
      <c r="X398" s="5"/>
      <c r="Y398" s="5"/>
      <c r="Z398" s="5"/>
    </row>
    <row r="399" spans="1:26" ht="19.5" customHeight="1">
      <c r="A399" s="126"/>
      <c r="B399" s="127"/>
      <c r="C399" s="128"/>
      <c r="D399" s="129"/>
      <c r="E399" s="130"/>
      <c r="F399" s="8"/>
      <c r="G399" s="128"/>
      <c r="H399" s="5"/>
      <c r="I399" s="5"/>
      <c r="J399" s="5"/>
      <c r="K399" s="5"/>
      <c r="L399" s="129"/>
      <c r="M399" s="5"/>
      <c r="N399" s="129"/>
      <c r="O399" s="7"/>
      <c r="P399" s="8"/>
      <c r="Q399" s="8"/>
      <c r="R399" s="8"/>
      <c r="S399" s="8"/>
      <c r="T399" s="9"/>
      <c r="U399" s="9"/>
      <c r="V399" s="9"/>
      <c r="W399" s="5"/>
      <c r="X399" s="5"/>
      <c r="Y399" s="5"/>
      <c r="Z399" s="5"/>
    </row>
    <row r="400" spans="1:26" ht="19.5" customHeight="1">
      <c r="A400" s="126"/>
      <c r="B400" s="127"/>
      <c r="C400" s="128"/>
      <c r="D400" s="129"/>
      <c r="E400" s="130"/>
      <c r="F400" s="8"/>
      <c r="G400" s="128"/>
      <c r="H400" s="5"/>
      <c r="I400" s="5"/>
      <c r="J400" s="5"/>
      <c r="K400" s="5"/>
      <c r="L400" s="129"/>
      <c r="M400" s="5"/>
      <c r="N400" s="129"/>
      <c r="O400" s="7"/>
      <c r="P400" s="8"/>
      <c r="Q400" s="8"/>
      <c r="R400" s="8"/>
      <c r="S400" s="8"/>
      <c r="T400" s="9"/>
      <c r="U400" s="9"/>
      <c r="V400" s="9"/>
      <c r="W400" s="5"/>
      <c r="X400" s="5"/>
      <c r="Y400" s="5"/>
      <c r="Z400" s="5"/>
    </row>
    <row r="401" spans="1:26" ht="19.5" customHeight="1">
      <c r="A401" s="126"/>
      <c r="B401" s="127"/>
      <c r="C401" s="128"/>
      <c r="D401" s="129"/>
      <c r="E401" s="130"/>
      <c r="F401" s="8"/>
      <c r="G401" s="128"/>
      <c r="H401" s="5"/>
      <c r="I401" s="5"/>
      <c r="J401" s="5"/>
      <c r="K401" s="5"/>
      <c r="L401" s="129"/>
      <c r="M401" s="5"/>
      <c r="N401" s="129"/>
      <c r="O401" s="7"/>
      <c r="P401" s="8"/>
      <c r="Q401" s="8"/>
      <c r="R401" s="8"/>
      <c r="S401" s="8"/>
      <c r="T401" s="9"/>
      <c r="U401" s="9"/>
      <c r="V401" s="9"/>
      <c r="W401" s="5"/>
      <c r="X401" s="5"/>
      <c r="Y401" s="5"/>
      <c r="Z401" s="5"/>
    </row>
    <row r="402" spans="1:26" ht="19.5" customHeight="1">
      <c r="A402" s="126"/>
      <c r="B402" s="127"/>
      <c r="C402" s="128"/>
      <c r="D402" s="129"/>
      <c r="E402" s="130"/>
      <c r="F402" s="8"/>
      <c r="G402" s="128"/>
      <c r="H402" s="5"/>
      <c r="I402" s="5"/>
      <c r="J402" s="5"/>
      <c r="K402" s="5"/>
      <c r="L402" s="129"/>
      <c r="M402" s="5"/>
      <c r="N402" s="129"/>
      <c r="O402" s="7"/>
      <c r="P402" s="8"/>
      <c r="Q402" s="8"/>
      <c r="R402" s="8"/>
      <c r="S402" s="8"/>
      <c r="T402" s="9"/>
      <c r="U402" s="9"/>
      <c r="V402" s="9"/>
      <c r="W402" s="5"/>
      <c r="X402" s="5"/>
      <c r="Y402" s="5"/>
      <c r="Z402" s="5"/>
    </row>
    <row r="403" spans="1:26" ht="19.5" customHeight="1">
      <c r="A403" s="126"/>
      <c r="B403" s="127"/>
      <c r="C403" s="128"/>
      <c r="D403" s="129"/>
      <c r="E403" s="130"/>
      <c r="F403" s="8"/>
      <c r="G403" s="128"/>
      <c r="H403" s="5"/>
      <c r="I403" s="5"/>
      <c r="J403" s="5"/>
      <c r="K403" s="5"/>
      <c r="L403" s="129"/>
      <c r="M403" s="5"/>
      <c r="N403" s="129"/>
      <c r="O403" s="7"/>
      <c r="P403" s="8"/>
      <c r="Q403" s="8"/>
      <c r="R403" s="8"/>
      <c r="S403" s="8"/>
      <c r="T403" s="9"/>
      <c r="U403" s="9"/>
      <c r="V403" s="9"/>
      <c r="W403" s="5"/>
      <c r="X403" s="5"/>
      <c r="Y403" s="5"/>
      <c r="Z403" s="5"/>
    </row>
    <row r="404" spans="1:26" ht="19.5" customHeight="1">
      <c r="A404" s="126"/>
      <c r="B404" s="127"/>
      <c r="C404" s="128"/>
      <c r="D404" s="129"/>
      <c r="E404" s="130"/>
      <c r="F404" s="8"/>
      <c r="G404" s="128"/>
      <c r="H404" s="5"/>
      <c r="I404" s="5"/>
      <c r="J404" s="5"/>
      <c r="K404" s="5"/>
      <c r="L404" s="129"/>
      <c r="M404" s="5"/>
      <c r="N404" s="129"/>
      <c r="O404" s="7"/>
      <c r="P404" s="8"/>
      <c r="Q404" s="8"/>
      <c r="R404" s="8"/>
      <c r="S404" s="8"/>
      <c r="T404" s="9"/>
      <c r="U404" s="9"/>
      <c r="V404" s="9"/>
      <c r="W404" s="5"/>
      <c r="X404" s="5"/>
      <c r="Y404" s="5"/>
      <c r="Z404" s="5"/>
    </row>
    <row r="405" spans="1:26" ht="19.5" customHeight="1">
      <c r="A405" s="126"/>
      <c r="B405" s="127"/>
      <c r="C405" s="128"/>
      <c r="D405" s="129"/>
      <c r="E405" s="130"/>
      <c r="F405" s="8"/>
      <c r="G405" s="128"/>
      <c r="H405" s="5"/>
      <c r="I405" s="5"/>
      <c r="J405" s="5"/>
      <c r="K405" s="5"/>
      <c r="L405" s="129"/>
      <c r="M405" s="5"/>
      <c r="N405" s="129"/>
      <c r="O405" s="7"/>
      <c r="P405" s="8"/>
      <c r="Q405" s="8"/>
      <c r="R405" s="8"/>
      <c r="S405" s="8"/>
      <c r="T405" s="9"/>
      <c r="U405" s="9"/>
      <c r="V405" s="9"/>
      <c r="W405" s="5"/>
      <c r="X405" s="5"/>
      <c r="Y405" s="5"/>
      <c r="Z405" s="5"/>
    </row>
    <row r="406" spans="1:26" ht="19.5" customHeight="1">
      <c r="A406" s="126"/>
      <c r="B406" s="127"/>
      <c r="C406" s="128"/>
      <c r="D406" s="129"/>
      <c r="E406" s="130"/>
      <c r="F406" s="8"/>
      <c r="G406" s="128"/>
      <c r="H406" s="5"/>
      <c r="I406" s="5"/>
      <c r="J406" s="5"/>
      <c r="K406" s="5"/>
      <c r="L406" s="129"/>
      <c r="M406" s="5"/>
      <c r="N406" s="129"/>
      <c r="O406" s="7"/>
      <c r="P406" s="8"/>
      <c r="Q406" s="8"/>
      <c r="R406" s="8"/>
      <c r="S406" s="8"/>
      <c r="T406" s="9"/>
      <c r="U406" s="9"/>
      <c r="V406" s="9"/>
      <c r="W406" s="5"/>
      <c r="X406" s="5"/>
      <c r="Y406" s="5"/>
      <c r="Z406" s="5"/>
    </row>
    <row r="407" spans="1:26" ht="19.5" customHeight="1">
      <c r="A407" s="126"/>
      <c r="B407" s="127"/>
      <c r="C407" s="128"/>
      <c r="D407" s="129"/>
      <c r="E407" s="130"/>
      <c r="F407" s="8"/>
      <c r="G407" s="128"/>
      <c r="H407" s="5"/>
      <c r="I407" s="5"/>
      <c r="J407" s="5"/>
      <c r="K407" s="5"/>
      <c r="L407" s="129"/>
      <c r="M407" s="5"/>
      <c r="N407" s="129"/>
      <c r="O407" s="7"/>
      <c r="P407" s="8"/>
      <c r="Q407" s="8"/>
      <c r="R407" s="8"/>
      <c r="S407" s="8"/>
      <c r="T407" s="9"/>
      <c r="U407" s="9"/>
      <c r="V407" s="9"/>
      <c r="W407" s="5"/>
      <c r="X407" s="5"/>
      <c r="Y407" s="5"/>
      <c r="Z407" s="5"/>
    </row>
    <row r="408" spans="1:26" ht="19.5" customHeight="1">
      <c r="A408" s="126"/>
      <c r="B408" s="127"/>
      <c r="C408" s="128"/>
      <c r="D408" s="129"/>
      <c r="E408" s="130"/>
      <c r="F408" s="8"/>
      <c r="G408" s="128"/>
      <c r="H408" s="5"/>
      <c r="I408" s="5"/>
      <c r="J408" s="5"/>
      <c r="K408" s="5"/>
      <c r="L408" s="129"/>
      <c r="M408" s="5"/>
      <c r="N408" s="129"/>
      <c r="O408" s="7"/>
      <c r="P408" s="8"/>
      <c r="Q408" s="8"/>
      <c r="R408" s="8"/>
      <c r="S408" s="8"/>
      <c r="T408" s="9"/>
      <c r="U408" s="9"/>
      <c r="V408" s="9"/>
      <c r="W408" s="5"/>
      <c r="X408" s="5"/>
      <c r="Y408" s="5"/>
      <c r="Z408" s="5"/>
    </row>
    <row r="409" spans="1:26" ht="19.5" customHeight="1">
      <c r="A409" s="126"/>
      <c r="B409" s="127"/>
      <c r="C409" s="128"/>
      <c r="D409" s="129"/>
      <c r="E409" s="130"/>
      <c r="F409" s="8"/>
      <c r="G409" s="128"/>
      <c r="H409" s="5"/>
      <c r="I409" s="5"/>
      <c r="J409" s="5"/>
      <c r="K409" s="5"/>
      <c r="L409" s="129"/>
      <c r="M409" s="5"/>
      <c r="N409" s="129"/>
      <c r="O409" s="7"/>
      <c r="P409" s="8"/>
      <c r="Q409" s="8"/>
      <c r="R409" s="8"/>
      <c r="S409" s="8"/>
      <c r="T409" s="9"/>
      <c r="U409" s="9"/>
      <c r="V409" s="9"/>
      <c r="W409" s="5"/>
      <c r="X409" s="5"/>
      <c r="Y409" s="5"/>
      <c r="Z409" s="5"/>
    </row>
    <row r="410" spans="1:26" ht="19.5" customHeight="1">
      <c r="A410" s="126"/>
      <c r="B410" s="127"/>
      <c r="C410" s="128"/>
      <c r="D410" s="129"/>
      <c r="E410" s="130"/>
      <c r="F410" s="8"/>
      <c r="G410" s="128"/>
      <c r="H410" s="5"/>
      <c r="I410" s="5"/>
      <c r="J410" s="5"/>
      <c r="K410" s="5"/>
      <c r="L410" s="129"/>
      <c r="M410" s="5"/>
      <c r="N410" s="129"/>
      <c r="O410" s="7"/>
      <c r="P410" s="8"/>
      <c r="Q410" s="8"/>
      <c r="R410" s="8"/>
      <c r="S410" s="8"/>
      <c r="T410" s="9"/>
      <c r="U410" s="9"/>
      <c r="V410" s="9"/>
      <c r="W410" s="5"/>
      <c r="X410" s="5"/>
      <c r="Y410" s="5"/>
      <c r="Z410" s="5"/>
    </row>
    <row r="411" spans="1:26" ht="19.5" customHeight="1">
      <c r="A411" s="126"/>
      <c r="B411" s="127"/>
      <c r="C411" s="128"/>
      <c r="D411" s="129"/>
      <c r="E411" s="130"/>
      <c r="F411" s="8"/>
      <c r="G411" s="128"/>
      <c r="H411" s="5"/>
      <c r="I411" s="5"/>
      <c r="J411" s="5"/>
      <c r="K411" s="5"/>
      <c r="L411" s="129"/>
      <c r="M411" s="5"/>
      <c r="N411" s="129"/>
      <c r="O411" s="7"/>
      <c r="P411" s="8"/>
      <c r="Q411" s="8"/>
      <c r="R411" s="8"/>
      <c r="S411" s="8"/>
      <c r="T411" s="9"/>
      <c r="U411" s="9"/>
      <c r="V411" s="9"/>
      <c r="W411" s="5"/>
      <c r="X411" s="5"/>
      <c r="Y411" s="5"/>
      <c r="Z411" s="5"/>
    </row>
    <row r="412" spans="1:26" ht="19.5" customHeight="1">
      <c r="A412" s="126"/>
      <c r="B412" s="127"/>
      <c r="C412" s="128"/>
      <c r="D412" s="129"/>
      <c r="E412" s="130"/>
      <c r="F412" s="8"/>
      <c r="G412" s="128"/>
      <c r="H412" s="5"/>
      <c r="I412" s="5"/>
      <c r="J412" s="5"/>
      <c r="K412" s="5"/>
      <c r="L412" s="129"/>
      <c r="M412" s="5"/>
      <c r="N412" s="129"/>
      <c r="O412" s="7"/>
      <c r="P412" s="8"/>
      <c r="Q412" s="8"/>
      <c r="R412" s="8"/>
      <c r="S412" s="8"/>
      <c r="T412" s="9"/>
      <c r="U412" s="9"/>
      <c r="V412" s="9"/>
      <c r="W412" s="5"/>
      <c r="X412" s="5"/>
      <c r="Y412" s="5"/>
      <c r="Z412" s="5"/>
    </row>
    <row r="413" spans="1:26" ht="19.5" customHeight="1">
      <c r="A413" s="126"/>
      <c r="B413" s="127"/>
      <c r="C413" s="128"/>
      <c r="D413" s="129"/>
      <c r="E413" s="130"/>
      <c r="F413" s="8"/>
      <c r="G413" s="128"/>
      <c r="H413" s="5"/>
      <c r="I413" s="5"/>
      <c r="J413" s="5"/>
      <c r="K413" s="5"/>
      <c r="L413" s="129"/>
      <c r="M413" s="5"/>
      <c r="N413" s="129"/>
      <c r="O413" s="7"/>
      <c r="P413" s="8"/>
      <c r="Q413" s="8"/>
      <c r="R413" s="8"/>
      <c r="S413" s="8"/>
      <c r="T413" s="9"/>
      <c r="U413" s="9"/>
      <c r="V413" s="9"/>
      <c r="W413" s="5"/>
      <c r="X413" s="5"/>
      <c r="Y413" s="5"/>
      <c r="Z413" s="5"/>
    </row>
    <row r="414" spans="1:26" ht="19.5" customHeight="1">
      <c r="A414" s="126"/>
      <c r="B414" s="127"/>
      <c r="C414" s="128"/>
      <c r="D414" s="129"/>
      <c r="E414" s="130"/>
      <c r="F414" s="8"/>
      <c r="G414" s="128"/>
      <c r="H414" s="5"/>
      <c r="I414" s="5"/>
      <c r="J414" s="5"/>
      <c r="K414" s="5"/>
      <c r="L414" s="129"/>
      <c r="M414" s="5"/>
      <c r="N414" s="129"/>
      <c r="O414" s="7"/>
      <c r="P414" s="8"/>
      <c r="Q414" s="8"/>
      <c r="R414" s="8"/>
      <c r="S414" s="8"/>
      <c r="T414" s="9"/>
      <c r="U414" s="9"/>
      <c r="V414" s="9"/>
      <c r="W414" s="5"/>
      <c r="X414" s="5"/>
      <c r="Y414" s="5"/>
      <c r="Z414" s="5"/>
    </row>
    <row r="415" spans="1:26" ht="19.5" customHeight="1">
      <c r="A415" s="126"/>
      <c r="B415" s="127"/>
      <c r="C415" s="128"/>
      <c r="D415" s="129"/>
      <c r="E415" s="130"/>
      <c r="F415" s="8"/>
      <c r="G415" s="128"/>
      <c r="H415" s="5"/>
      <c r="I415" s="5"/>
      <c r="J415" s="5"/>
      <c r="K415" s="5"/>
      <c r="L415" s="129"/>
      <c r="M415" s="5"/>
      <c r="N415" s="129"/>
      <c r="O415" s="7"/>
      <c r="P415" s="8"/>
      <c r="Q415" s="8"/>
      <c r="R415" s="8"/>
      <c r="S415" s="8"/>
      <c r="T415" s="9"/>
      <c r="U415" s="9"/>
      <c r="V415" s="9"/>
      <c r="W415" s="5"/>
      <c r="X415" s="5"/>
      <c r="Y415" s="5"/>
      <c r="Z415" s="5"/>
    </row>
    <row r="416" spans="1:26" ht="19.5" customHeight="1">
      <c r="A416" s="126"/>
      <c r="B416" s="127"/>
      <c r="C416" s="128"/>
      <c r="D416" s="129"/>
      <c r="E416" s="130"/>
      <c r="F416" s="8"/>
      <c r="G416" s="128"/>
      <c r="H416" s="5"/>
      <c r="I416" s="5"/>
      <c r="J416" s="5"/>
      <c r="K416" s="5"/>
      <c r="L416" s="129"/>
      <c r="M416" s="5"/>
      <c r="N416" s="129"/>
      <c r="O416" s="7"/>
      <c r="P416" s="8"/>
      <c r="Q416" s="8"/>
      <c r="R416" s="8"/>
      <c r="S416" s="8"/>
      <c r="T416" s="9"/>
      <c r="U416" s="9"/>
      <c r="V416" s="9"/>
      <c r="W416" s="5"/>
      <c r="X416" s="5"/>
      <c r="Y416" s="5"/>
      <c r="Z416" s="5"/>
    </row>
    <row r="417" spans="1:26" ht="19.5" customHeight="1">
      <c r="A417" s="126"/>
      <c r="B417" s="127"/>
      <c r="C417" s="128"/>
      <c r="D417" s="129"/>
      <c r="E417" s="130"/>
      <c r="F417" s="8"/>
      <c r="G417" s="128"/>
      <c r="H417" s="5"/>
      <c r="I417" s="5"/>
      <c r="J417" s="5"/>
      <c r="K417" s="5"/>
      <c r="L417" s="129"/>
      <c r="M417" s="5"/>
      <c r="N417" s="129"/>
      <c r="O417" s="7"/>
      <c r="P417" s="8"/>
      <c r="Q417" s="8"/>
      <c r="R417" s="8"/>
      <c r="S417" s="8"/>
      <c r="T417" s="9"/>
      <c r="U417" s="9"/>
      <c r="V417" s="9"/>
      <c r="W417" s="5"/>
      <c r="X417" s="5"/>
      <c r="Y417" s="5"/>
      <c r="Z417" s="5"/>
    </row>
    <row r="418" spans="1:26" ht="19.5" customHeight="1">
      <c r="A418" s="126"/>
      <c r="B418" s="127"/>
      <c r="C418" s="128"/>
      <c r="D418" s="129"/>
      <c r="E418" s="130"/>
      <c r="F418" s="8"/>
      <c r="G418" s="128"/>
      <c r="H418" s="5"/>
      <c r="I418" s="5"/>
      <c r="J418" s="5"/>
      <c r="K418" s="5"/>
      <c r="L418" s="129"/>
      <c r="M418" s="5"/>
      <c r="N418" s="129"/>
      <c r="O418" s="7"/>
      <c r="P418" s="8"/>
      <c r="Q418" s="8"/>
      <c r="R418" s="8"/>
      <c r="S418" s="8"/>
      <c r="T418" s="9"/>
      <c r="U418" s="9"/>
      <c r="V418" s="9"/>
      <c r="W418" s="5"/>
      <c r="X418" s="5"/>
      <c r="Y418" s="5"/>
      <c r="Z418" s="5"/>
    </row>
    <row r="419" spans="1:26" ht="19.5" customHeight="1">
      <c r="A419" s="126"/>
      <c r="B419" s="127"/>
      <c r="C419" s="128"/>
      <c r="D419" s="129"/>
      <c r="E419" s="130"/>
      <c r="F419" s="8"/>
      <c r="G419" s="128"/>
      <c r="H419" s="5"/>
      <c r="I419" s="5"/>
      <c r="J419" s="5"/>
      <c r="K419" s="5"/>
      <c r="L419" s="129"/>
      <c r="M419" s="5"/>
      <c r="N419" s="129"/>
      <c r="O419" s="7"/>
      <c r="P419" s="8"/>
      <c r="Q419" s="8"/>
      <c r="R419" s="8"/>
      <c r="S419" s="8"/>
      <c r="T419" s="9"/>
      <c r="U419" s="9"/>
      <c r="V419" s="9"/>
      <c r="W419" s="5"/>
      <c r="X419" s="5"/>
      <c r="Y419" s="5"/>
      <c r="Z419" s="5"/>
    </row>
    <row r="420" spans="1:26" ht="19.5" customHeight="1">
      <c r="A420" s="126"/>
      <c r="B420" s="127"/>
      <c r="C420" s="128"/>
      <c r="D420" s="129"/>
      <c r="E420" s="130"/>
      <c r="F420" s="8"/>
      <c r="G420" s="128"/>
      <c r="H420" s="5"/>
      <c r="I420" s="5"/>
      <c r="J420" s="5"/>
      <c r="K420" s="5"/>
      <c r="L420" s="129"/>
      <c r="M420" s="5"/>
      <c r="N420" s="129"/>
      <c r="O420" s="7"/>
      <c r="P420" s="8"/>
      <c r="Q420" s="8"/>
      <c r="R420" s="8"/>
      <c r="S420" s="8"/>
      <c r="T420" s="9"/>
      <c r="U420" s="9"/>
      <c r="V420" s="9"/>
      <c r="W420" s="5"/>
      <c r="X420" s="5"/>
      <c r="Y420" s="5"/>
      <c r="Z420" s="5"/>
    </row>
    <row r="421" spans="1:26" ht="19.5" customHeight="1">
      <c r="A421" s="126"/>
      <c r="B421" s="127"/>
      <c r="C421" s="128"/>
      <c r="D421" s="129"/>
      <c r="E421" s="130"/>
      <c r="F421" s="8"/>
      <c r="G421" s="128"/>
      <c r="H421" s="5"/>
      <c r="I421" s="5"/>
      <c r="J421" s="5"/>
      <c r="K421" s="5"/>
      <c r="L421" s="129"/>
      <c r="M421" s="5"/>
      <c r="N421" s="129"/>
      <c r="O421" s="7"/>
      <c r="P421" s="8"/>
      <c r="Q421" s="8"/>
      <c r="R421" s="8"/>
      <c r="S421" s="8"/>
      <c r="T421" s="9"/>
      <c r="U421" s="9"/>
      <c r="V421" s="9"/>
      <c r="W421" s="5"/>
      <c r="X421" s="5"/>
      <c r="Y421" s="5"/>
      <c r="Z421" s="5"/>
    </row>
    <row r="422" spans="1:26" ht="19.5" customHeight="1">
      <c r="A422" s="126"/>
      <c r="B422" s="127"/>
      <c r="C422" s="128"/>
      <c r="D422" s="129"/>
      <c r="E422" s="130"/>
      <c r="F422" s="8"/>
      <c r="G422" s="128"/>
      <c r="H422" s="5"/>
      <c r="I422" s="5"/>
      <c r="J422" s="5"/>
      <c r="K422" s="5"/>
      <c r="L422" s="129"/>
      <c r="M422" s="5"/>
      <c r="N422" s="129"/>
      <c r="O422" s="7"/>
      <c r="P422" s="8"/>
      <c r="Q422" s="8"/>
      <c r="R422" s="8"/>
      <c r="S422" s="8"/>
      <c r="T422" s="9"/>
      <c r="U422" s="9"/>
      <c r="V422" s="9"/>
      <c r="W422" s="5"/>
      <c r="X422" s="5"/>
      <c r="Y422" s="5"/>
      <c r="Z422" s="5"/>
    </row>
    <row r="423" spans="1:26" ht="19.5" customHeight="1">
      <c r="A423" s="126"/>
      <c r="B423" s="127"/>
      <c r="C423" s="128"/>
      <c r="D423" s="129"/>
      <c r="E423" s="130"/>
      <c r="F423" s="8"/>
      <c r="G423" s="128"/>
      <c r="H423" s="5"/>
      <c r="I423" s="5"/>
      <c r="J423" s="5"/>
      <c r="K423" s="5"/>
      <c r="L423" s="129"/>
      <c r="M423" s="5"/>
      <c r="N423" s="129"/>
      <c r="O423" s="7"/>
      <c r="P423" s="8"/>
      <c r="Q423" s="8"/>
      <c r="R423" s="8"/>
      <c r="S423" s="8"/>
      <c r="T423" s="9"/>
      <c r="U423" s="9"/>
      <c r="V423" s="9"/>
      <c r="W423" s="5"/>
      <c r="X423" s="5"/>
      <c r="Y423" s="5"/>
      <c r="Z423" s="5"/>
    </row>
    <row r="424" spans="1:26" ht="19.5" customHeight="1">
      <c r="A424" s="126"/>
      <c r="B424" s="127"/>
      <c r="C424" s="128"/>
      <c r="D424" s="129"/>
      <c r="E424" s="130"/>
      <c r="F424" s="8"/>
      <c r="G424" s="128"/>
      <c r="H424" s="5"/>
      <c r="I424" s="5"/>
      <c r="J424" s="5"/>
      <c r="K424" s="5"/>
      <c r="L424" s="129"/>
      <c r="M424" s="5"/>
      <c r="N424" s="129"/>
      <c r="O424" s="7"/>
      <c r="P424" s="8"/>
      <c r="Q424" s="8"/>
      <c r="R424" s="8"/>
      <c r="S424" s="8"/>
      <c r="T424" s="9"/>
      <c r="U424" s="9"/>
      <c r="V424" s="9"/>
      <c r="W424" s="5"/>
      <c r="X424" s="5"/>
      <c r="Y424" s="5"/>
      <c r="Z424" s="5"/>
    </row>
    <row r="425" spans="1:26" ht="19.5" customHeight="1">
      <c r="A425" s="126"/>
      <c r="B425" s="127"/>
      <c r="C425" s="128"/>
      <c r="D425" s="129"/>
      <c r="E425" s="130"/>
      <c r="F425" s="8"/>
      <c r="G425" s="128"/>
      <c r="H425" s="5"/>
      <c r="I425" s="5"/>
      <c r="J425" s="5"/>
      <c r="K425" s="5"/>
      <c r="L425" s="129"/>
      <c r="M425" s="5"/>
      <c r="N425" s="129"/>
      <c r="O425" s="7"/>
      <c r="P425" s="8"/>
      <c r="Q425" s="8"/>
      <c r="R425" s="8"/>
      <c r="S425" s="8"/>
      <c r="T425" s="9"/>
      <c r="U425" s="9"/>
      <c r="V425" s="9"/>
      <c r="W425" s="5"/>
      <c r="X425" s="5"/>
      <c r="Y425" s="5"/>
      <c r="Z425" s="5"/>
    </row>
    <row r="426" spans="1:26" ht="19.5" customHeight="1">
      <c r="A426" s="126"/>
      <c r="B426" s="127"/>
      <c r="C426" s="128"/>
      <c r="D426" s="129"/>
      <c r="E426" s="130"/>
      <c r="F426" s="8"/>
      <c r="G426" s="128"/>
      <c r="H426" s="5"/>
      <c r="I426" s="5"/>
      <c r="J426" s="5"/>
      <c r="K426" s="5"/>
      <c r="L426" s="129"/>
      <c r="M426" s="5"/>
      <c r="N426" s="129"/>
      <c r="O426" s="7"/>
      <c r="P426" s="8"/>
      <c r="Q426" s="8"/>
      <c r="R426" s="8"/>
      <c r="S426" s="8"/>
      <c r="T426" s="9"/>
      <c r="U426" s="9"/>
      <c r="V426" s="9"/>
      <c r="W426" s="5"/>
      <c r="X426" s="5"/>
      <c r="Y426" s="5"/>
      <c r="Z426" s="5"/>
    </row>
    <row r="427" spans="1:26" ht="19.5" customHeight="1">
      <c r="A427" s="126"/>
      <c r="B427" s="127"/>
      <c r="C427" s="128"/>
      <c r="D427" s="129"/>
      <c r="E427" s="130"/>
      <c r="F427" s="8"/>
      <c r="G427" s="128"/>
      <c r="H427" s="5"/>
      <c r="I427" s="5"/>
      <c r="J427" s="5"/>
      <c r="K427" s="5"/>
      <c r="L427" s="129"/>
      <c r="M427" s="5"/>
      <c r="N427" s="129"/>
      <c r="O427" s="7"/>
      <c r="P427" s="8"/>
      <c r="Q427" s="8"/>
      <c r="R427" s="8"/>
      <c r="S427" s="8"/>
      <c r="T427" s="9"/>
      <c r="U427" s="9"/>
      <c r="V427" s="9"/>
      <c r="W427" s="5"/>
      <c r="X427" s="5"/>
      <c r="Y427" s="5"/>
      <c r="Z427" s="5"/>
    </row>
    <row r="428" spans="1:26" ht="19.5" customHeight="1">
      <c r="A428" s="126"/>
      <c r="B428" s="127"/>
      <c r="C428" s="128"/>
      <c r="D428" s="129"/>
      <c r="E428" s="130"/>
      <c r="F428" s="8"/>
      <c r="G428" s="128"/>
      <c r="H428" s="5"/>
      <c r="I428" s="5"/>
      <c r="J428" s="5"/>
      <c r="K428" s="5"/>
      <c r="L428" s="129"/>
      <c r="M428" s="5"/>
      <c r="N428" s="129"/>
      <c r="O428" s="7"/>
      <c r="P428" s="8"/>
      <c r="Q428" s="8"/>
      <c r="R428" s="8"/>
      <c r="S428" s="8"/>
      <c r="T428" s="9"/>
      <c r="U428" s="9"/>
      <c r="V428" s="9"/>
      <c r="W428" s="5"/>
      <c r="X428" s="5"/>
      <c r="Y428" s="5"/>
      <c r="Z428" s="5"/>
    </row>
    <row r="429" spans="1:26" ht="19.5" customHeight="1">
      <c r="A429" s="126"/>
      <c r="B429" s="127"/>
      <c r="C429" s="128"/>
      <c r="D429" s="129"/>
      <c r="E429" s="130"/>
      <c r="F429" s="8"/>
      <c r="G429" s="128"/>
      <c r="H429" s="5"/>
      <c r="I429" s="5"/>
      <c r="J429" s="5"/>
      <c r="K429" s="5"/>
      <c r="L429" s="129"/>
      <c r="M429" s="5"/>
      <c r="N429" s="129"/>
      <c r="O429" s="7"/>
      <c r="P429" s="8"/>
      <c r="Q429" s="8"/>
      <c r="R429" s="8"/>
      <c r="S429" s="8"/>
      <c r="T429" s="9"/>
      <c r="U429" s="9"/>
      <c r="V429" s="9"/>
      <c r="W429" s="5"/>
      <c r="X429" s="5"/>
      <c r="Y429" s="5"/>
      <c r="Z429" s="5"/>
    </row>
    <row r="430" spans="1:26" ht="19.5" customHeight="1">
      <c r="A430" s="126"/>
      <c r="B430" s="127"/>
      <c r="C430" s="128"/>
      <c r="D430" s="129"/>
      <c r="E430" s="130"/>
      <c r="F430" s="8"/>
      <c r="G430" s="128"/>
      <c r="H430" s="5"/>
      <c r="I430" s="5"/>
      <c r="J430" s="5"/>
      <c r="K430" s="5"/>
      <c r="L430" s="129"/>
      <c r="M430" s="5"/>
      <c r="N430" s="129"/>
      <c r="O430" s="7"/>
      <c r="P430" s="8"/>
      <c r="Q430" s="8"/>
      <c r="R430" s="8"/>
      <c r="S430" s="8"/>
      <c r="T430" s="9"/>
      <c r="U430" s="9"/>
      <c r="V430" s="9"/>
      <c r="W430" s="5"/>
      <c r="X430" s="5"/>
      <c r="Y430" s="5"/>
      <c r="Z430" s="5"/>
    </row>
    <row r="431" spans="1:26" ht="19.5" customHeight="1">
      <c r="A431" s="126"/>
      <c r="B431" s="127"/>
      <c r="C431" s="128"/>
      <c r="D431" s="129"/>
      <c r="E431" s="130"/>
      <c r="F431" s="8"/>
      <c r="G431" s="128"/>
      <c r="H431" s="5"/>
      <c r="I431" s="5"/>
      <c r="J431" s="5"/>
      <c r="K431" s="5"/>
      <c r="L431" s="129"/>
      <c r="M431" s="5"/>
      <c r="N431" s="129"/>
      <c r="O431" s="7"/>
      <c r="P431" s="8"/>
      <c r="Q431" s="8"/>
      <c r="R431" s="8"/>
      <c r="S431" s="8"/>
      <c r="T431" s="9"/>
      <c r="U431" s="9"/>
      <c r="V431" s="9"/>
      <c r="W431" s="5"/>
      <c r="X431" s="5"/>
      <c r="Y431" s="5"/>
      <c r="Z431" s="5"/>
    </row>
    <row r="432" spans="1:26" ht="19.5" customHeight="1">
      <c r="A432" s="126"/>
      <c r="B432" s="127"/>
      <c r="C432" s="128"/>
      <c r="D432" s="129"/>
      <c r="E432" s="130"/>
      <c r="F432" s="8"/>
      <c r="G432" s="128"/>
      <c r="H432" s="5"/>
      <c r="I432" s="5"/>
      <c r="J432" s="5"/>
      <c r="K432" s="5"/>
      <c r="L432" s="129"/>
      <c r="M432" s="5"/>
      <c r="N432" s="129"/>
      <c r="O432" s="7"/>
      <c r="P432" s="8"/>
      <c r="Q432" s="8"/>
      <c r="R432" s="8"/>
      <c r="S432" s="8"/>
      <c r="T432" s="9"/>
      <c r="U432" s="9"/>
      <c r="V432" s="9"/>
      <c r="W432" s="5"/>
      <c r="X432" s="5"/>
      <c r="Y432" s="5"/>
      <c r="Z432" s="5"/>
    </row>
    <row r="433" spans="1:26" ht="19.5" customHeight="1">
      <c r="A433" s="126"/>
      <c r="B433" s="127"/>
      <c r="C433" s="128"/>
      <c r="D433" s="129"/>
      <c r="E433" s="130"/>
      <c r="F433" s="8"/>
      <c r="G433" s="128"/>
      <c r="H433" s="5"/>
      <c r="I433" s="5"/>
      <c r="J433" s="5"/>
      <c r="K433" s="5"/>
      <c r="L433" s="129"/>
      <c r="M433" s="5"/>
      <c r="N433" s="129"/>
      <c r="O433" s="7"/>
      <c r="P433" s="8"/>
      <c r="Q433" s="8"/>
      <c r="R433" s="8"/>
      <c r="S433" s="8"/>
      <c r="T433" s="9"/>
      <c r="U433" s="9"/>
      <c r="V433" s="9"/>
      <c r="W433" s="5"/>
      <c r="X433" s="5"/>
      <c r="Y433" s="5"/>
      <c r="Z433" s="5"/>
    </row>
    <row r="434" spans="1:26" ht="19.5" customHeight="1">
      <c r="A434" s="126"/>
      <c r="B434" s="127"/>
      <c r="C434" s="128"/>
      <c r="D434" s="129"/>
      <c r="E434" s="130"/>
      <c r="F434" s="8"/>
      <c r="G434" s="128"/>
      <c r="H434" s="5"/>
      <c r="I434" s="5"/>
      <c r="J434" s="5"/>
      <c r="K434" s="5"/>
      <c r="L434" s="129"/>
      <c r="M434" s="5"/>
      <c r="N434" s="129"/>
      <c r="O434" s="7"/>
      <c r="P434" s="8"/>
      <c r="Q434" s="8"/>
      <c r="R434" s="8"/>
      <c r="S434" s="8"/>
      <c r="T434" s="9"/>
      <c r="U434" s="9"/>
      <c r="V434" s="9"/>
      <c r="W434" s="5"/>
      <c r="X434" s="5"/>
      <c r="Y434" s="5"/>
      <c r="Z434" s="5"/>
    </row>
    <row r="435" spans="1:26" ht="19.5" customHeight="1">
      <c r="A435" s="126"/>
      <c r="B435" s="127"/>
      <c r="C435" s="128"/>
      <c r="D435" s="129"/>
      <c r="E435" s="130"/>
      <c r="F435" s="8"/>
      <c r="G435" s="128"/>
      <c r="H435" s="5"/>
      <c r="I435" s="5"/>
      <c r="J435" s="5"/>
      <c r="K435" s="5"/>
      <c r="L435" s="129"/>
      <c r="M435" s="5"/>
      <c r="N435" s="129"/>
      <c r="O435" s="7"/>
      <c r="P435" s="8"/>
      <c r="Q435" s="8"/>
      <c r="R435" s="8"/>
      <c r="S435" s="8"/>
      <c r="T435" s="9"/>
      <c r="U435" s="9"/>
      <c r="V435" s="9"/>
      <c r="W435" s="5"/>
      <c r="X435" s="5"/>
      <c r="Y435" s="5"/>
      <c r="Z435" s="5"/>
    </row>
    <row r="436" spans="1:26" ht="19.5" customHeight="1">
      <c r="A436" s="126"/>
      <c r="B436" s="127"/>
      <c r="C436" s="128"/>
      <c r="D436" s="129"/>
      <c r="E436" s="130"/>
      <c r="F436" s="8"/>
      <c r="G436" s="128"/>
      <c r="H436" s="5"/>
      <c r="I436" s="5"/>
      <c r="J436" s="5"/>
      <c r="K436" s="5"/>
      <c r="L436" s="129"/>
      <c r="M436" s="5"/>
      <c r="N436" s="129"/>
      <c r="O436" s="7"/>
      <c r="P436" s="8"/>
      <c r="Q436" s="8"/>
      <c r="R436" s="8"/>
      <c r="S436" s="8"/>
      <c r="T436" s="9"/>
      <c r="U436" s="9"/>
      <c r="V436" s="9"/>
      <c r="W436" s="5"/>
      <c r="X436" s="5"/>
      <c r="Y436" s="5"/>
      <c r="Z436" s="5"/>
    </row>
    <row r="437" spans="1:26" ht="19.5" customHeight="1">
      <c r="A437" s="126"/>
      <c r="B437" s="127"/>
      <c r="C437" s="128"/>
      <c r="D437" s="129"/>
      <c r="E437" s="130"/>
      <c r="F437" s="8"/>
      <c r="G437" s="128"/>
      <c r="H437" s="5"/>
      <c r="I437" s="5"/>
      <c r="J437" s="5"/>
      <c r="K437" s="5"/>
      <c r="L437" s="129"/>
      <c r="M437" s="5"/>
      <c r="N437" s="129"/>
      <c r="O437" s="7"/>
      <c r="P437" s="8"/>
      <c r="Q437" s="8"/>
      <c r="R437" s="8"/>
      <c r="S437" s="8"/>
      <c r="T437" s="9"/>
      <c r="U437" s="9"/>
      <c r="V437" s="9"/>
      <c r="W437" s="5"/>
      <c r="X437" s="5"/>
      <c r="Y437" s="5"/>
      <c r="Z437" s="5"/>
    </row>
    <row r="438" spans="1:26" ht="19.5" customHeight="1">
      <c r="A438" s="126"/>
      <c r="B438" s="127"/>
      <c r="C438" s="128"/>
      <c r="D438" s="129"/>
      <c r="E438" s="130"/>
      <c r="F438" s="8"/>
      <c r="G438" s="128"/>
      <c r="H438" s="5"/>
      <c r="I438" s="5"/>
      <c r="J438" s="5"/>
      <c r="K438" s="5"/>
      <c r="L438" s="129"/>
      <c r="M438" s="5"/>
      <c r="N438" s="129"/>
      <c r="O438" s="7"/>
      <c r="P438" s="8"/>
      <c r="Q438" s="8"/>
      <c r="R438" s="8"/>
      <c r="S438" s="8"/>
      <c r="T438" s="9"/>
      <c r="U438" s="9"/>
      <c r="V438" s="9"/>
      <c r="W438" s="5"/>
      <c r="X438" s="5"/>
      <c r="Y438" s="5"/>
      <c r="Z438" s="5"/>
    </row>
    <row r="439" spans="1:26" ht="19.5" customHeight="1">
      <c r="A439" s="126"/>
      <c r="B439" s="127"/>
      <c r="C439" s="128"/>
      <c r="D439" s="129"/>
      <c r="E439" s="130"/>
      <c r="F439" s="8"/>
      <c r="G439" s="128"/>
      <c r="H439" s="5"/>
      <c r="I439" s="5"/>
      <c r="J439" s="5"/>
      <c r="K439" s="5"/>
      <c r="L439" s="129"/>
      <c r="M439" s="5"/>
      <c r="N439" s="129"/>
      <c r="O439" s="7"/>
      <c r="P439" s="8"/>
      <c r="Q439" s="8"/>
      <c r="R439" s="8"/>
      <c r="S439" s="8"/>
      <c r="T439" s="9"/>
      <c r="U439" s="9"/>
      <c r="V439" s="9"/>
      <c r="W439" s="5"/>
      <c r="X439" s="5"/>
      <c r="Y439" s="5"/>
      <c r="Z439" s="5"/>
    </row>
    <row r="440" spans="1:26" ht="19.5" customHeight="1">
      <c r="A440" s="126"/>
      <c r="B440" s="127"/>
      <c r="C440" s="128"/>
      <c r="D440" s="129"/>
      <c r="E440" s="130"/>
      <c r="F440" s="8"/>
      <c r="G440" s="128"/>
      <c r="H440" s="5"/>
      <c r="I440" s="5"/>
      <c r="J440" s="5"/>
      <c r="K440" s="5"/>
      <c r="L440" s="129"/>
      <c r="M440" s="5"/>
      <c r="N440" s="129"/>
      <c r="O440" s="7"/>
      <c r="P440" s="8"/>
      <c r="Q440" s="8"/>
      <c r="R440" s="8"/>
      <c r="S440" s="8"/>
      <c r="T440" s="9"/>
      <c r="U440" s="9"/>
      <c r="V440" s="9"/>
      <c r="W440" s="5"/>
      <c r="X440" s="5"/>
      <c r="Y440" s="5"/>
      <c r="Z440" s="5"/>
    </row>
    <row r="441" spans="1:26" ht="19.5" customHeight="1">
      <c r="A441" s="126"/>
      <c r="B441" s="127"/>
      <c r="C441" s="128"/>
      <c r="D441" s="129"/>
      <c r="E441" s="130"/>
      <c r="F441" s="8"/>
      <c r="G441" s="128"/>
      <c r="H441" s="5"/>
      <c r="I441" s="5"/>
      <c r="J441" s="5"/>
      <c r="K441" s="5"/>
      <c r="L441" s="129"/>
      <c r="M441" s="5"/>
      <c r="N441" s="129"/>
      <c r="O441" s="7"/>
      <c r="P441" s="8"/>
      <c r="Q441" s="8"/>
      <c r="R441" s="8"/>
      <c r="S441" s="8"/>
      <c r="T441" s="9"/>
      <c r="U441" s="9"/>
      <c r="V441" s="9"/>
      <c r="W441" s="5"/>
      <c r="X441" s="5"/>
      <c r="Y441" s="5"/>
      <c r="Z441" s="5"/>
    </row>
    <row r="442" spans="1:26" ht="19.5" customHeight="1">
      <c r="A442" s="126"/>
      <c r="B442" s="127"/>
      <c r="C442" s="128"/>
      <c r="D442" s="129"/>
      <c r="E442" s="130"/>
      <c r="F442" s="8"/>
      <c r="G442" s="128"/>
      <c r="H442" s="5"/>
      <c r="I442" s="5"/>
      <c r="J442" s="5"/>
      <c r="K442" s="5"/>
      <c r="L442" s="129"/>
      <c r="M442" s="5"/>
      <c r="N442" s="129"/>
      <c r="O442" s="7"/>
      <c r="P442" s="8"/>
      <c r="Q442" s="8"/>
      <c r="R442" s="8"/>
      <c r="S442" s="8"/>
      <c r="T442" s="9"/>
      <c r="U442" s="9"/>
      <c r="V442" s="9"/>
      <c r="W442" s="5"/>
      <c r="X442" s="5"/>
      <c r="Y442" s="5"/>
      <c r="Z442" s="5"/>
    </row>
    <row r="443" spans="1:26" ht="19.5" customHeight="1">
      <c r="A443" s="126"/>
      <c r="B443" s="127"/>
      <c r="C443" s="128"/>
      <c r="D443" s="129"/>
      <c r="E443" s="130"/>
      <c r="F443" s="8"/>
      <c r="G443" s="128"/>
      <c r="H443" s="5"/>
      <c r="I443" s="5"/>
      <c r="J443" s="5"/>
      <c r="K443" s="5"/>
      <c r="L443" s="129"/>
      <c r="M443" s="5"/>
      <c r="N443" s="129"/>
      <c r="O443" s="7"/>
      <c r="P443" s="8"/>
      <c r="Q443" s="8"/>
      <c r="R443" s="8"/>
      <c r="S443" s="8"/>
      <c r="T443" s="9"/>
      <c r="U443" s="9"/>
      <c r="V443" s="9"/>
      <c r="W443" s="5"/>
      <c r="X443" s="5"/>
      <c r="Y443" s="5"/>
      <c r="Z443" s="5"/>
    </row>
    <row r="444" spans="1:26" ht="19.5" customHeight="1">
      <c r="A444" s="126"/>
      <c r="B444" s="127"/>
      <c r="C444" s="128"/>
      <c r="D444" s="129"/>
      <c r="E444" s="130"/>
      <c r="F444" s="8"/>
      <c r="G444" s="128"/>
      <c r="H444" s="5"/>
      <c r="I444" s="5"/>
      <c r="J444" s="5"/>
      <c r="K444" s="5"/>
      <c r="L444" s="129"/>
      <c r="M444" s="5"/>
      <c r="N444" s="129"/>
      <c r="O444" s="7"/>
      <c r="P444" s="8"/>
      <c r="Q444" s="8"/>
      <c r="R444" s="8"/>
      <c r="S444" s="8"/>
      <c r="T444" s="9"/>
      <c r="U444" s="9"/>
      <c r="V444" s="9"/>
      <c r="W444" s="5"/>
      <c r="X444" s="5"/>
      <c r="Y444" s="5"/>
      <c r="Z444" s="5"/>
    </row>
    <row r="445" spans="1:26" ht="19.5" customHeight="1">
      <c r="A445" s="126"/>
      <c r="B445" s="127"/>
      <c r="C445" s="128"/>
      <c r="D445" s="129"/>
      <c r="E445" s="130"/>
      <c r="F445" s="8"/>
      <c r="G445" s="128"/>
      <c r="H445" s="5"/>
      <c r="I445" s="5"/>
      <c r="J445" s="5"/>
      <c r="K445" s="5"/>
      <c r="L445" s="129"/>
      <c r="M445" s="5"/>
      <c r="N445" s="129"/>
      <c r="O445" s="7"/>
      <c r="P445" s="8"/>
      <c r="Q445" s="8"/>
      <c r="R445" s="8"/>
      <c r="S445" s="8"/>
      <c r="T445" s="9"/>
      <c r="U445" s="9"/>
      <c r="V445" s="9"/>
      <c r="W445" s="5"/>
      <c r="X445" s="5"/>
      <c r="Y445" s="5"/>
      <c r="Z445" s="5"/>
    </row>
    <row r="446" spans="1:26" ht="19.5" customHeight="1">
      <c r="A446" s="126"/>
      <c r="B446" s="127"/>
      <c r="C446" s="128"/>
      <c r="D446" s="129"/>
      <c r="E446" s="130"/>
      <c r="F446" s="8"/>
      <c r="G446" s="128"/>
      <c r="H446" s="5"/>
      <c r="I446" s="5"/>
      <c r="J446" s="5"/>
      <c r="K446" s="5"/>
      <c r="L446" s="129"/>
      <c r="M446" s="5"/>
      <c r="N446" s="129"/>
      <c r="O446" s="7"/>
      <c r="P446" s="8"/>
      <c r="Q446" s="8"/>
      <c r="R446" s="8"/>
      <c r="S446" s="8"/>
      <c r="T446" s="9"/>
      <c r="U446" s="9"/>
      <c r="V446" s="9"/>
      <c r="W446" s="5"/>
      <c r="X446" s="5"/>
      <c r="Y446" s="5"/>
      <c r="Z446" s="5"/>
    </row>
    <row r="447" spans="1:26" ht="19.5" customHeight="1">
      <c r="A447" s="126"/>
      <c r="B447" s="127"/>
      <c r="C447" s="128"/>
      <c r="D447" s="129"/>
      <c r="E447" s="130"/>
      <c r="F447" s="8"/>
      <c r="G447" s="128"/>
      <c r="H447" s="5"/>
      <c r="I447" s="5"/>
      <c r="J447" s="5"/>
      <c r="K447" s="5"/>
      <c r="L447" s="129"/>
      <c r="M447" s="5"/>
      <c r="N447" s="129"/>
      <c r="O447" s="7"/>
      <c r="P447" s="8"/>
      <c r="Q447" s="8"/>
      <c r="R447" s="8"/>
      <c r="S447" s="8"/>
      <c r="T447" s="9"/>
      <c r="U447" s="9"/>
      <c r="V447" s="9"/>
      <c r="W447" s="5"/>
      <c r="X447" s="5"/>
      <c r="Y447" s="5"/>
      <c r="Z447" s="5"/>
    </row>
    <row r="448" spans="1:26" ht="19.5" customHeight="1">
      <c r="A448" s="126"/>
      <c r="B448" s="127"/>
      <c r="C448" s="128"/>
      <c r="D448" s="129"/>
      <c r="E448" s="130"/>
      <c r="F448" s="8"/>
      <c r="G448" s="128"/>
      <c r="H448" s="5"/>
      <c r="I448" s="5"/>
      <c r="J448" s="5"/>
      <c r="K448" s="5"/>
      <c r="L448" s="129"/>
      <c r="M448" s="5"/>
      <c r="N448" s="129"/>
      <c r="O448" s="7"/>
      <c r="P448" s="8"/>
      <c r="Q448" s="8"/>
      <c r="R448" s="8"/>
      <c r="S448" s="8"/>
      <c r="T448" s="9"/>
      <c r="U448" s="9"/>
      <c r="V448" s="9"/>
      <c r="W448" s="5"/>
      <c r="X448" s="5"/>
      <c r="Y448" s="5"/>
      <c r="Z448" s="5"/>
    </row>
    <row r="449" spans="1:26" ht="19.5" customHeight="1">
      <c r="A449" s="126"/>
      <c r="B449" s="127"/>
      <c r="C449" s="128"/>
      <c r="D449" s="129"/>
      <c r="E449" s="130"/>
      <c r="F449" s="8"/>
      <c r="G449" s="128"/>
      <c r="H449" s="5"/>
      <c r="I449" s="5"/>
      <c r="J449" s="5"/>
      <c r="K449" s="5"/>
      <c r="L449" s="129"/>
      <c r="M449" s="5"/>
      <c r="N449" s="129"/>
      <c r="O449" s="7"/>
      <c r="P449" s="8"/>
      <c r="Q449" s="8"/>
      <c r="R449" s="8"/>
      <c r="S449" s="8"/>
      <c r="T449" s="9"/>
      <c r="U449" s="9"/>
      <c r="V449" s="9"/>
      <c r="W449" s="5"/>
      <c r="X449" s="5"/>
      <c r="Y449" s="5"/>
      <c r="Z449" s="5"/>
    </row>
    <row r="450" spans="1:26" ht="19.5" customHeight="1">
      <c r="A450" s="126"/>
      <c r="B450" s="127"/>
      <c r="C450" s="128"/>
      <c r="D450" s="129"/>
      <c r="E450" s="130"/>
      <c r="F450" s="8"/>
      <c r="G450" s="128"/>
      <c r="H450" s="5"/>
      <c r="I450" s="5"/>
      <c r="J450" s="5"/>
      <c r="K450" s="5"/>
      <c r="L450" s="129"/>
      <c r="M450" s="5"/>
      <c r="N450" s="129"/>
      <c r="O450" s="7"/>
      <c r="P450" s="8"/>
      <c r="Q450" s="8"/>
      <c r="R450" s="8"/>
      <c r="S450" s="8"/>
      <c r="T450" s="9"/>
      <c r="U450" s="9"/>
      <c r="V450" s="9"/>
      <c r="W450" s="5"/>
      <c r="X450" s="5"/>
      <c r="Y450" s="5"/>
      <c r="Z450" s="5"/>
    </row>
    <row r="451" spans="1:26" ht="19.5" customHeight="1">
      <c r="A451" s="126"/>
      <c r="B451" s="127"/>
      <c r="C451" s="128"/>
      <c r="D451" s="129"/>
      <c r="E451" s="130"/>
      <c r="F451" s="8"/>
      <c r="G451" s="128"/>
      <c r="H451" s="5"/>
      <c r="I451" s="5"/>
      <c r="J451" s="5"/>
      <c r="K451" s="5"/>
      <c r="L451" s="129"/>
      <c r="M451" s="5"/>
      <c r="N451" s="129"/>
      <c r="O451" s="7"/>
      <c r="P451" s="8"/>
      <c r="Q451" s="8"/>
      <c r="R451" s="8"/>
      <c r="S451" s="8"/>
      <c r="T451" s="9"/>
      <c r="U451" s="9"/>
      <c r="V451" s="9"/>
      <c r="W451" s="5"/>
      <c r="X451" s="5"/>
      <c r="Y451" s="5"/>
      <c r="Z451" s="5"/>
    </row>
    <row r="452" spans="1:26" ht="19.5" customHeight="1">
      <c r="A452" s="126"/>
      <c r="B452" s="127"/>
      <c r="C452" s="128"/>
      <c r="D452" s="129"/>
      <c r="E452" s="130"/>
      <c r="F452" s="8"/>
      <c r="G452" s="128"/>
      <c r="H452" s="5"/>
      <c r="I452" s="5"/>
      <c r="J452" s="5"/>
      <c r="K452" s="5"/>
      <c r="L452" s="129"/>
      <c r="M452" s="5"/>
      <c r="N452" s="129"/>
      <c r="O452" s="7"/>
      <c r="P452" s="8"/>
      <c r="Q452" s="8"/>
      <c r="R452" s="8"/>
      <c r="S452" s="8"/>
      <c r="T452" s="9"/>
      <c r="U452" s="9"/>
      <c r="V452" s="9"/>
      <c r="W452" s="5"/>
      <c r="X452" s="5"/>
      <c r="Y452" s="5"/>
      <c r="Z452" s="5"/>
    </row>
    <row r="453" spans="1:26" ht="19.5" customHeight="1">
      <c r="A453" s="126"/>
      <c r="B453" s="127"/>
      <c r="C453" s="128"/>
      <c r="D453" s="129"/>
      <c r="E453" s="130"/>
      <c r="F453" s="8"/>
      <c r="G453" s="128"/>
      <c r="H453" s="5"/>
      <c r="I453" s="5"/>
      <c r="J453" s="5"/>
      <c r="K453" s="5"/>
      <c r="L453" s="129"/>
      <c r="M453" s="5"/>
      <c r="N453" s="129"/>
      <c r="O453" s="7"/>
      <c r="P453" s="8"/>
      <c r="Q453" s="8"/>
      <c r="R453" s="8"/>
      <c r="S453" s="8"/>
      <c r="T453" s="9"/>
      <c r="U453" s="9"/>
      <c r="V453" s="9"/>
      <c r="W453" s="5"/>
      <c r="X453" s="5"/>
      <c r="Y453" s="5"/>
      <c r="Z453" s="5"/>
    </row>
    <row r="454" spans="1:26" ht="19.5" customHeight="1">
      <c r="A454" s="126"/>
      <c r="B454" s="127"/>
      <c r="C454" s="128"/>
      <c r="D454" s="129"/>
      <c r="E454" s="130"/>
      <c r="F454" s="8"/>
      <c r="G454" s="128"/>
      <c r="H454" s="5"/>
      <c r="I454" s="5"/>
      <c r="J454" s="5"/>
      <c r="K454" s="5"/>
      <c r="L454" s="129"/>
      <c r="M454" s="5"/>
      <c r="N454" s="129"/>
      <c r="O454" s="7"/>
      <c r="P454" s="8"/>
      <c r="Q454" s="8"/>
      <c r="R454" s="8"/>
      <c r="S454" s="8"/>
      <c r="T454" s="9"/>
      <c r="U454" s="9"/>
      <c r="V454" s="9"/>
      <c r="W454" s="5"/>
      <c r="X454" s="5"/>
      <c r="Y454" s="5"/>
      <c r="Z454" s="5"/>
    </row>
    <row r="455" spans="1:26" ht="19.5" customHeight="1">
      <c r="A455" s="126"/>
      <c r="B455" s="127"/>
      <c r="C455" s="128"/>
      <c r="D455" s="129"/>
      <c r="E455" s="130"/>
      <c r="F455" s="8"/>
      <c r="G455" s="128"/>
      <c r="H455" s="5"/>
      <c r="I455" s="5"/>
      <c r="J455" s="5"/>
      <c r="K455" s="5"/>
      <c r="L455" s="129"/>
      <c r="M455" s="5"/>
      <c r="N455" s="129"/>
      <c r="O455" s="7"/>
      <c r="P455" s="8"/>
      <c r="Q455" s="8"/>
      <c r="R455" s="8"/>
      <c r="S455" s="8"/>
      <c r="T455" s="9"/>
      <c r="U455" s="9"/>
      <c r="V455" s="9"/>
      <c r="W455" s="5"/>
      <c r="X455" s="5"/>
      <c r="Y455" s="5"/>
      <c r="Z455" s="5"/>
    </row>
    <row r="456" spans="1:26" ht="19.5" customHeight="1">
      <c r="A456" s="126"/>
      <c r="B456" s="127"/>
      <c r="C456" s="128"/>
      <c r="D456" s="129"/>
      <c r="E456" s="130"/>
      <c r="F456" s="8"/>
      <c r="G456" s="128"/>
      <c r="H456" s="5"/>
      <c r="I456" s="5"/>
      <c r="J456" s="5"/>
      <c r="K456" s="5"/>
      <c r="L456" s="129"/>
      <c r="M456" s="5"/>
      <c r="N456" s="129"/>
      <c r="O456" s="7"/>
      <c r="P456" s="8"/>
      <c r="Q456" s="8"/>
      <c r="R456" s="8"/>
      <c r="S456" s="8"/>
      <c r="T456" s="9"/>
      <c r="U456" s="9"/>
      <c r="V456" s="9"/>
      <c r="W456" s="5"/>
      <c r="X456" s="5"/>
      <c r="Y456" s="5"/>
      <c r="Z456" s="5"/>
    </row>
    <row r="457" spans="1:26" ht="19.5" customHeight="1">
      <c r="A457" s="126"/>
      <c r="B457" s="127"/>
      <c r="C457" s="128"/>
      <c r="D457" s="129"/>
      <c r="E457" s="130"/>
      <c r="F457" s="8"/>
      <c r="G457" s="128"/>
      <c r="H457" s="5"/>
      <c r="I457" s="5"/>
      <c r="J457" s="5"/>
      <c r="K457" s="5"/>
      <c r="L457" s="129"/>
      <c r="M457" s="5"/>
      <c r="N457" s="129"/>
      <c r="O457" s="7"/>
      <c r="P457" s="8"/>
      <c r="Q457" s="8"/>
      <c r="R457" s="8"/>
      <c r="S457" s="8"/>
      <c r="T457" s="9"/>
      <c r="U457" s="9"/>
      <c r="V457" s="9"/>
      <c r="W457" s="5"/>
      <c r="X457" s="5"/>
      <c r="Y457" s="5"/>
      <c r="Z457" s="5"/>
    </row>
    <row r="458" spans="1:26" ht="19.5" customHeight="1">
      <c r="A458" s="126"/>
      <c r="B458" s="127"/>
      <c r="C458" s="128"/>
      <c r="D458" s="129"/>
      <c r="E458" s="130"/>
      <c r="F458" s="8"/>
      <c r="G458" s="128"/>
      <c r="H458" s="5"/>
      <c r="I458" s="5"/>
      <c r="J458" s="5"/>
      <c r="K458" s="5"/>
      <c r="L458" s="129"/>
      <c r="M458" s="5"/>
      <c r="N458" s="129"/>
      <c r="O458" s="7"/>
      <c r="P458" s="8"/>
      <c r="Q458" s="8"/>
      <c r="R458" s="8"/>
      <c r="S458" s="8"/>
      <c r="T458" s="9"/>
      <c r="U458" s="9"/>
      <c r="V458" s="9"/>
      <c r="W458" s="5"/>
      <c r="X458" s="5"/>
      <c r="Y458" s="5"/>
      <c r="Z458" s="5"/>
    </row>
    <row r="459" spans="1:26" ht="19.5" customHeight="1">
      <c r="A459" s="126"/>
      <c r="B459" s="127"/>
      <c r="C459" s="128"/>
      <c r="D459" s="129"/>
      <c r="E459" s="130"/>
      <c r="F459" s="8"/>
      <c r="G459" s="128"/>
      <c r="H459" s="5"/>
      <c r="I459" s="5"/>
      <c r="J459" s="5"/>
      <c r="K459" s="5"/>
      <c r="L459" s="129"/>
      <c r="M459" s="5"/>
      <c r="N459" s="129"/>
      <c r="O459" s="7"/>
      <c r="P459" s="8"/>
      <c r="Q459" s="8"/>
      <c r="R459" s="8"/>
      <c r="S459" s="8"/>
      <c r="T459" s="9"/>
      <c r="U459" s="9"/>
      <c r="V459" s="9"/>
      <c r="W459" s="5"/>
      <c r="X459" s="5"/>
      <c r="Y459" s="5"/>
      <c r="Z459" s="5"/>
    </row>
    <row r="460" spans="1:26" ht="19.5" customHeight="1">
      <c r="A460" s="126"/>
      <c r="B460" s="127"/>
      <c r="C460" s="128"/>
      <c r="D460" s="129"/>
      <c r="E460" s="130"/>
      <c r="F460" s="8"/>
      <c r="G460" s="128"/>
      <c r="H460" s="5"/>
      <c r="I460" s="5"/>
      <c r="J460" s="5"/>
      <c r="K460" s="5"/>
      <c r="L460" s="129"/>
      <c r="M460" s="5"/>
      <c r="N460" s="129"/>
      <c r="O460" s="7"/>
      <c r="P460" s="8"/>
      <c r="Q460" s="8"/>
      <c r="R460" s="8"/>
      <c r="S460" s="8"/>
      <c r="T460" s="9"/>
      <c r="U460" s="9"/>
      <c r="V460" s="9"/>
      <c r="W460" s="5"/>
      <c r="X460" s="5"/>
      <c r="Y460" s="5"/>
      <c r="Z460" s="5"/>
    </row>
    <row r="461" spans="1:26" ht="19.5" customHeight="1">
      <c r="A461" s="126"/>
      <c r="B461" s="127"/>
      <c r="C461" s="128"/>
      <c r="D461" s="129"/>
      <c r="E461" s="130"/>
      <c r="F461" s="8"/>
      <c r="G461" s="128"/>
      <c r="H461" s="5"/>
      <c r="I461" s="5"/>
      <c r="J461" s="5"/>
      <c r="K461" s="5"/>
      <c r="L461" s="129"/>
      <c r="M461" s="5"/>
      <c r="N461" s="129"/>
      <c r="O461" s="7"/>
      <c r="P461" s="8"/>
      <c r="Q461" s="8"/>
      <c r="R461" s="8"/>
      <c r="S461" s="8"/>
      <c r="T461" s="9"/>
      <c r="U461" s="9"/>
      <c r="V461" s="9"/>
      <c r="W461" s="5"/>
      <c r="X461" s="5"/>
      <c r="Y461" s="5"/>
      <c r="Z461" s="5"/>
    </row>
    <row r="462" spans="1:26" ht="19.5" customHeight="1">
      <c r="A462" s="126"/>
      <c r="B462" s="127"/>
      <c r="C462" s="128"/>
      <c r="D462" s="129"/>
      <c r="E462" s="130"/>
      <c r="F462" s="8"/>
      <c r="G462" s="128"/>
      <c r="H462" s="5"/>
      <c r="I462" s="5"/>
      <c r="J462" s="5"/>
      <c r="K462" s="5"/>
      <c r="L462" s="129"/>
      <c r="M462" s="5"/>
      <c r="N462" s="129"/>
      <c r="O462" s="7"/>
      <c r="P462" s="8"/>
      <c r="Q462" s="8"/>
      <c r="R462" s="8"/>
      <c r="S462" s="8"/>
      <c r="T462" s="9"/>
      <c r="U462" s="9"/>
      <c r="V462" s="9"/>
      <c r="W462" s="5"/>
      <c r="X462" s="5"/>
      <c r="Y462" s="5"/>
      <c r="Z462" s="5"/>
    </row>
    <row r="463" spans="1:26" ht="19.5" customHeight="1">
      <c r="A463" s="126"/>
      <c r="B463" s="127"/>
      <c r="C463" s="128"/>
      <c r="D463" s="129"/>
      <c r="E463" s="130"/>
      <c r="F463" s="8"/>
      <c r="G463" s="128"/>
      <c r="H463" s="5"/>
      <c r="I463" s="5"/>
      <c r="J463" s="5"/>
      <c r="K463" s="5"/>
      <c r="L463" s="129"/>
      <c r="M463" s="5"/>
      <c r="N463" s="129"/>
      <c r="O463" s="7"/>
      <c r="P463" s="8"/>
      <c r="Q463" s="8"/>
      <c r="R463" s="8"/>
      <c r="S463" s="8"/>
      <c r="T463" s="9"/>
      <c r="U463" s="9"/>
      <c r="V463" s="9"/>
      <c r="W463" s="5"/>
      <c r="X463" s="5"/>
      <c r="Y463" s="5"/>
      <c r="Z463" s="5"/>
    </row>
    <row r="464" spans="1:26" ht="19.5" customHeight="1">
      <c r="A464" s="126"/>
      <c r="B464" s="127"/>
      <c r="C464" s="128"/>
      <c r="D464" s="129"/>
      <c r="E464" s="130"/>
      <c r="F464" s="8"/>
      <c r="G464" s="128"/>
      <c r="H464" s="5"/>
      <c r="I464" s="5"/>
      <c r="J464" s="5"/>
      <c r="K464" s="5"/>
      <c r="L464" s="129"/>
      <c r="M464" s="5"/>
      <c r="N464" s="129"/>
      <c r="O464" s="7"/>
      <c r="P464" s="8"/>
      <c r="Q464" s="8"/>
      <c r="R464" s="8"/>
      <c r="S464" s="8"/>
      <c r="T464" s="9"/>
      <c r="U464" s="9"/>
      <c r="V464" s="9"/>
      <c r="W464" s="5"/>
      <c r="X464" s="5"/>
      <c r="Y464" s="5"/>
      <c r="Z464" s="5"/>
    </row>
    <row r="465" spans="1:26" ht="19.5" customHeight="1">
      <c r="A465" s="126"/>
      <c r="B465" s="127"/>
      <c r="C465" s="128"/>
      <c r="D465" s="129"/>
      <c r="E465" s="130"/>
      <c r="F465" s="8"/>
      <c r="G465" s="128"/>
      <c r="H465" s="5"/>
      <c r="I465" s="5"/>
      <c r="J465" s="5"/>
      <c r="K465" s="5"/>
      <c r="L465" s="129"/>
      <c r="M465" s="5"/>
      <c r="N465" s="129"/>
      <c r="O465" s="7"/>
      <c r="P465" s="8"/>
      <c r="Q465" s="8"/>
      <c r="R465" s="8"/>
      <c r="S465" s="8"/>
      <c r="T465" s="9"/>
      <c r="U465" s="9"/>
      <c r="V465" s="9"/>
      <c r="W465" s="5"/>
      <c r="X465" s="5"/>
      <c r="Y465" s="5"/>
      <c r="Z465" s="5"/>
    </row>
    <row r="466" spans="1:26" ht="19.5" customHeight="1">
      <c r="A466" s="126"/>
      <c r="B466" s="127"/>
      <c r="C466" s="128"/>
      <c r="D466" s="129"/>
      <c r="E466" s="130"/>
      <c r="F466" s="8"/>
      <c r="G466" s="128"/>
      <c r="H466" s="5"/>
      <c r="I466" s="5"/>
      <c r="J466" s="5"/>
      <c r="K466" s="5"/>
      <c r="L466" s="129"/>
      <c r="M466" s="5"/>
      <c r="N466" s="129"/>
      <c r="O466" s="7"/>
      <c r="P466" s="8"/>
      <c r="Q466" s="8"/>
      <c r="R466" s="8"/>
      <c r="S466" s="8"/>
      <c r="T466" s="9"/>
      <c r="U466" s="9"/>
      <c r="V466" s="9"/>
      <c r="W466" s="5"/>
      <c r="X466" s="5"/>
      <c r="Y466" s="5"/>
      <c r="Z466" s="5"/>
    </row>
    <row r="467" spans="1:26" ht="19.5" customHeight="1">
      <c r="A467" s="126"/>
      <c r="B467" s="127"/>
      <c r="C467" s="128"/>
      <c r="D467" s="129"/>
      <c r="E467" s="130"/>
      <c r="F467" s="8"/>
      <c r="G467" s="128"/>
      <c r="H467" s="5"/>
      <c r="I467" s="5"/>
      <c r="J467" s="5"/>
      <c r="K467" s="5"/>
      <c r="L467" s="129"/>
      <c r="M467" s="5"/>
      <c r="N467" s="129"/>
      <c r="O467" s="7"/>
      <c r="P467" s="8"/>
      <c r="Q467" s="8"/>
      <c r="R467" s="8"/>
      <c r="S467" s="8"/>
      <c r="T467" s="9"/>
      <c r="U467" s="9"/>
      <c r="V467" s="9"/>
      <c r="W467" s="5"/>
      <c r="X467" s="5"/>
      <c r="Y467" s="5"/>
      <c r="Z467" s="5"/>
    </row>
    <row r="468" spans="1:26" ht="19.5" customHeight="1">
      <c r="A468" s="126"/>
      <c r="B468" s="127"/>
      <c r="C468" s="128"/>
      <c r="D468" s="129"/>
      <c r="E468" s="130"/>
      <c r="F468" s="8"/>
      <c r="G468" s="128"/>
      <c r="H468" s="5"/>
      <c r="I468" s="5"/>
      <c r="J468" s="5"/>
      <c r="K468" s="5"/>
      <c r="L468" s="129"/>
      <c r="M468" s="5"/>
      <c r="N468" s="129"/>
      <c r="O468" s="7"/>
      <c r="P468" s="8"/>
      <c r="Q468" s="8"/>
      <c r="R468" s="8"/>
      <c r="S468" s="8"/>
      <c r="T468" s="9"/>
      <c r="U468" s="9"/>
      <c r="V468" s="9"/>
      <c r="W468" s="5"/>
      <c r="X468" s="5"/>
      <c r="Y468" s="5"/>
      <c r="Z468" s="5"/>
    </row>
    <row r="469" spans="1:26" ht="19.5" customHeight="1">
      <c r="A469" s="126"/>
      <c r="B469" s="127"/>
      <c r="C469" s="128"/>
      <c r="D469" s="129"/>
      <c r="E469" s="130"/>
      <c r="F469" s="8"/>
      <c r="G469" s="128"/>
      <c r="H469" s="5"/>
      <c r="I469" s="5"/>
      <c r="J469" s="5"/>
      <c r="K469" s="5"/>
      <c r="L469" s="129"/>
      <c r="M469" s="5"/>
      <c r="N469" s="129"/>
      <c r="O469" s="7"/>
      <c r="P469" s="8"/>
      <c r="Q469" s="8"/>
      <c r="R469" s="8"/>
      <c r="S469" s="8"/>
      <c r="T469" s="9"/>
      <c r="U469" s="9"/>
      <c r="V469" s="9"/>
      <c r="W469" s="5"/>
      <c r="X469" s="5"/>
      <c r="Y469" s="5"/>
      <c r="Z469" s="5"/>
    </row>
    <row r="470" spans="1:26" ht="19.5" customHeight="1">
      <c r="A470" s="126"/>
      <c r="B470" s="127"/>
      <c r="C470" s="128"/>
      <c r="D470" s="129"/>
      <c r="E470" s="130"/>
      <c r="F470" s="8"/>
      <c r="G470" s="128"/>
      <c r="H470" s="5"/>
      <c r="I470" s="5"/>
      <c r="J470" s="5"/>
      <c r="K470" s="5"/>
      <c r="L470" s="129"/>
      <c r="M470" s="5"/>
      <c r="N470" s="129"/>
      <c r="O470" s="7"/>
      <c r="P470" s="8"/>
      <c r="Q470" s="8"/>
      <c r="R470" s="8"/>
      <c r="S470" s="8"/>
      <c r="T470" s="9"/>
      <c r="U470" s="9"/>
      <c r="V470" s="9"/>
      <c r="W470" s="5"/>
      <c r="X470" s="5"/>
      <c r="Y470" s="5"/>
      <c r="Z470" s="5"/>
    </row>
    <row r="471" spans="1:26" ht="19.5" customHeight="1">
      <c r="A471" s="126"/>
      <c r="B471" s="127"/>
      <c r="C471" s="128"/>
      <c r="D471" s="129"/>
      <c r="E471" s="130"/>
      <c r="F471" s="8"/>
      <c r="G471" s="128"/>
      <c r="H471" s="5"/>
      <c r="I471" s="5"/>
      <c r="J471" s="5"/>
      <c r="K471" s="5"/>
      <c r="L471" s="129"/>
      <c r="M471" s="5"/>
      <c r="N471" s="129"/>
      <c r="O471" s="7"/>
      <c r="P471" s="8"/>
      <c r="Q471" s="8"/>
      <c r="R471" s="8"/>
      <c r="S471" s="8"/>
      <c r="T471" s="9"/>
      <c r="U471" s="9"/>
      <c r="V471" s="9"/>
      <c r="W471" s="5"/>
      <c r="X471" s="5"/>
      <c r="Y471" s="5"/>
      <c r="Z471" s="5"/>
    </row>
    <row r="472" spans="1:26" ht="19.5" customHeight="1">
      <c r="A472" s="126"/>
      <c r="B472" s="127"/>
      <c r="C472" s="128"/>
      <c r="D472" s="129"/>
      <c r="E472" s="130"/>
      <c r="F472" s="8"/>
      <c r="G472" s="128"/>
      <c r="H472" s="5"/>
      <c r="I472" s="5"/>
      <c r="J472" s="5"/>
      <c r="K472" s="5"/>
      <c r="L472" s="129"/>
      <c r="M472" s="5"/>
      <c r="N472" s="129"/>
      <c r="O472" s="7"/>
      <c r="P472" s="8"/>
      <c r="Q472" s="8"/>
      <c r="R472" s="8"/>
      <c r="S472" s="8"/>
      <c r="T472" s="9"/>
      <c r="U472" s="9"/>
      <c r="V472" s="9"/>
      <c r="W472" s="5"/>
      <c r="X472" s="5"/>
      <c r="Y472" s="5"/>
      <c r="Z472" s="5"/>
    </row>
    <row r="473" spans="1:26" ht="19.5" customHeight="1">
      <c r="A473" s="126"/>
      <c r="B473" s="127"/>
      <c r="C473" s="128"/>
      <c r="D473" s="129"/>
      <c r="E473" s="130"/>
      <c r="F473" s="8"/>
      <c r="G473" s="128"/>
      <c r="H473" s="5"/>
      <c r="I473" s="5"/>
      <c r="J473" s="5"/>
      <c r="K473" s="5"/>
      <c r="L473" s="129"/>
      <c r="M473" s="5"/>
      <c r="N473" s="129"/>
      <c r="O473" s="7"/>
      <c r="P473" s="8"/>
      <c r="Q473" s="8"/>
      <c r="R473" s="8"/>
      <c r="S473" s="8"/>
      <c r="T473" s="9"/>
      <c r="U473" s="9"/>
      <c r="V473" s="9"/>
      <c r="W473" s="5"/>
      <c r="X473" s="5"/>
      <c r="Y473" s="5"/>
      <c r="Z473" s="5"/>
    </row>
    <row r="474" spans="1:26" ht="19.5" customHeight="1">
      <c r="A474" s="126"/>
      <c r="B474" s="127"/>
      <c r="C474" s="128"/>
      <c r="D474" s="129"/>
      <c r="E474" s="130"/>
      <c r="F474" s="8"/>
      <c r="G474" s="128"/>
      <c r="H474" s="5"/>
      <c r="I474" s="5"/>
      <c r="J474" s="5"/>
      <c r="K474" s="5"/>
      <c r="L474" s="129"/>
      <c r="M474" s="5"/>
      <c r="N474" s="129"/>
      <c r="O474" s="7"/>
      <c r="P474" s="8"/>
      <c r="Q474" s="8"/>
      <c r="R474" s="8"/>
      <c r="S474" s="8"/>
      <c r="T474" s="9"/>
      <c r="U474" s="9"/>
      <c r="V474" s="9"/>
      <c r="W474" s="5"/>
      <c r="X474" s="5"/>
      <c r="Y474" s="5"/>
      <c r="Z474" s="5"/>
    </row>
    <row r="475" spans="1:26" ht="19.5" customHeight="1">
      <c r="A475" s="126"/>
      <c r="B475" s="127"/>
      <c r="C475" s="128"/>
      <c r="D475" s="129"/>
      <c r="E475" s="130"/>
      <c r="F475" s="8"/>
      <c r="G475" s="128"/>
      <c r="H475" s="5"/>
      <c r="I475" s="5"/>
      <c r="J475" s="5"/>
      <c r="K475" s="5"/>
      <c r="L475" s="129"/>
      <c r="M475" s="5"/>
      <c r="N475" s="129"/>
      <c r="O475" s="7"/>
      <c r="P475" s="8"/>
      <c r="Q475" s="8"/>
      <c r="R475" s="8"/>
      <c r="S475" s="8"/>
      <c r="T475" s="9"/>
      <c r="U475" s="9"/>
      <c r="V475" s="9"/>
      <c r="W475" s="5"/>
      <c r="X475" s="5"/>
      <c r="Y475" s="5"/>
      <c r="Z475" s="5"/>
    </row>
    <row r="476" spans="1:26" ht="19.5" customHeight="1">
      <c r="A476" s="126"/>
      <c r="B476" s="127"/>
      <c r="C476" s="128"/>
      <c r="D476" s="129"/>
      <c r="E476" s="130"/>
      <c r="F476" s="8"/>
      <c r="G476" s="128"/>
      <c r="H476" s="5"/>
      <c r="I476" s="5"/>
      <c r="J476" s="5"/>
      <c r="K476" s="5"/>
      <c r="L476" s="129"/>
      <c r="M476" s="5"/>
      <c r="N476" s="129"/>
      <c r="O476" s="7"/>
      <c r="P476" s="8"/>
      <c r="Q476" s="8"/>
      <c r="R476" s="8"/>
      <c r="S476" s="8"/>
      <c r="T476" s="9"/>
      <c r="U476" s="9"/>
      <c r="V476" s="9"/>
      <c r="W476" s="5"/>
      <c r="X476" s="5"/>
      <c r="Y476" s="5"/>
      <c r="Z476" s="5"/>
    </row>
    <row r="477" spans="1:26" ht="19.5" customHeight="1">
      <c r="A477" s="126"/>
      <c r="B477" s="127"/>
      <c r="C477" s="128"/>
      <c r="D477" s="129"/>
      <c r="E477" s="130"/>
      <c r="F477" s="8"/>
      <c r="G477" s="128"/>
      <c r="H477" s="5"/>
      <c r="I477" s="5"/>
      <c r="J477" s="5"/>
      <c r="K477" s="5"/>
      <c r="L477" s="129"/>
      <c r="M477" s="5"/>
      <c r="N477" s="129"/>
      <c r="O477" s="7"/>
      <c r="P477" s="8"/>
      <c r="Q477" s="8"/>
      <c r="R477" s="8"/>
      <c r="S477" s="8"/>
      <c r="T477" s="9"/>
      <c r="U477" s="9"/>
      <c r="V477" s="9"/>
      <c r="W477" s="5"/>
      <c r="X477" s="5"/>
      <c r="Y477" s="5"/>
      <c r="Z477" s="5"/>
    </row>
    <row r="478" spans="1:26" ht="19.5" customHeight="1">
      <c r="A478" s="126"/>
      <c r="B478" s="127"/>
      <c r="C478" s="128"/>
      <c r="D478" s="129"/>
      <c r="E478" s="130"/>
      <c r="F478" s="8"/>
      <c r="G478" s="128"/>
      <c r="H478" s="5"/>
      <c r="I478" s="5"/>
      <c r="J478" s="5"/>
      <c r="K478" s="5"/>
      <c r="L478" s="129"/>
      <c r="M478" s="5"/>
      <c r="N478" s="129"/>
      <c r="O478" s="7"/>
      <c r="P478" s="8"/>
      <c r="Q478" s="8"/>
      <c r="R478" s="8"/>
      <c r="S478" s="8"/>
      <c r="T478" s="9"/>
      <c r="U478" s="9"/>
      <c r="V478" s="9"/>
      <c r="W478" s="5"/>
      <c r="X478" s="5"/>
      <c r="Y478" s="5"/>
      <c r="Z478" s="5"/>
    </row>
    <row r="479" spans="1:26" ht="19.5" customHeight="1">
      <c r="A479" s="126"/>
      <c r="B479" s="127"/>
      <c r="C479" s="128"/>
      <c r="D479" s="129"/>
      <c r="E479" s="130"/>
      <c r="F479" s="8"/>
      <c r="G479" s="128"/>
      <c r="H479" s="5"/>
      <c r="I479" s="5"/>
      <c r="J479" s="5"/>
      <c r="K479" s="5"/>
      <c r="L479" s="129"/>
      <c r="M479" s="5"/>
      <c r="N479" s="129"/>
      <c r="O479" s="7"/>
      <c r="P479" s="8"/>
      <c r="Q479" s="8"/>
      <c r="R479" s="8"/>
      <c r="S479" s="8"/>
      <c r="T479" s="9"/>
      <c r="U479" s="9"/>
      <c r="V479" s="9"/>
      <c r="W479" s="5"/>
      <c r="X479" s="5"/>
      <c r="Y479" s="5"/>
      <c r="Z479" s="5"/>
    </row>
    <row r="480" spans="1:26" ht="19.5" customHeight="1">
      <c r="A480" s="126"/>
      <c r="B480" s="127"/>
      <c r="C480" s="128"/>
      <c r="D480" s="129"/>
      <c r="E480" s="130"/>
      <c r="F480" s="8"/>
      <c r="G480" s="128"/>
      <c r="H480" s="5"/>
      <c r="I480" s="5"/>
      <c r="J480" s="5"/>
      <c r="K480" s="5"/>
      <c r="L480" s="129"/>
      <c r="M480" s="5"/>
      <c r="N480" s="129"/>
      <c r="O480" s="7"/>
      <c r="P480" s="8"/>
      <c r="Q480" s="8"/>
      <c r="R480" s="8"/>
      <c r="S480" s="8"/>
      <c r="T480" s="9"/>
      <c r="U480" s="9"/>
      <c r="V480" s="9"/>
      <c r="W480" s="5"/>
      <c r="X480" s="5"/>
      <c r="Y480" s="5"/>
      <c r="Z480" s="5"/>
    </row>
    <row r="481" spans="1:26" ht="19.5" customHeight="1">
      <c r="A481" s="126"/>
      <c r="B481" s="127"/>
      <c r="C481" s="128"/>
      <c r="D481" s="129"/>
      <c r="E481" s="130"/>
      <c r="F481" s="8"/>
      <c r="G481" s="128"/>
      <c r="H481" s="5"/>
      <c r="I481" s="5"/>
      <c r="J481" s="5"/>
      <c r="K481" s="5"/>
      <c r="L481" s="129"/>
      <c r="M481" s="5"/>
      <c r="N481" s="129"/>
      <c r="O481" s="7"/>
      <c r="P481" s="8"/>
      <c r="Q481" s="8"/>
      <c r="R481" s="8"/>
      <c r="S481" s="8"/>
      <c r="T481" s="9"/>
      <c r="U481" s="9"/>
      <c r="V481" s="9"/>
      <c r="W481" s="5"/>
      <c r="X481" s="5"/>
      <c r="Y481" s="5"/>
      <c r="Z481" s="5"/>
    </row>
    <row r="482" spans="1:26" ht="19.5" customHeight="1">
      <c r="A482" s="126"/>
      <c r="B482" s="127"/>
      <c r="C482" s="128"/>
      <c r="D482" s="129"/>
      <c r="E482" s="130"/>
      <c r="F482" s="8"/>
      <c r="G482" s="128"/>
      <c r="H482" s="5"/>
      <c r="I482" s="5"/>
      <c r="J482" s="5"/>
      <c r="K482" s="5"/>
      <c r="L482" s="129"/>
      <c r="M482" s="5"/>
      <c r="N482" s="129"/>
      <c r="O482" s="7"/>
      <c r="P482" s="8"/>
      <c r="Q482" s="8"/>
      <c r="R482" s="8"/>
      <c r="S482" s="8"/>
      <c r="T482" s="9"/>
      <c r="U482" s="9"/>
      <c r="V482" s="9"/>
      <c r="W482" s="5"/>
      <c r="X482" s="5"/>
      <c r="Y482" s="5"/>
      <c r="Z482" s="5"/>
    </row>
    <row r="483" spans="1:26" ht="19.5" customHeight="1">
      <c r="A483" s="126"/>
      <c r="B483" s="127"/>
      <c r="C483" s="128"/>
      <c r="D483" s="129"/>
      <c r="E483" s="130"/>
      <c r="F483" s="8"/>
      <c r="G483" s="128"/>
      <c r="H483" s="5"/>
      <c r="I483" s="5"/>
      <c r="J483" s="5"/>
      <c r="K483" s="5"/>
      <c r="L483" s="129"/>
      <c r="M483" s="5"/>
      <c r="N483" s="129"/>
      <c r="O483" s="7"/>
      <c r="P483" s="8"/>
      <c r="Q483" s="8"/>
      <c r="R483" s="8"/>
      <c r="S483" s="8"/>
      <c r="T483" s="9"/>
      <c r="U483" s="9"/>
      <c r="V483" s="9"/>
      <c r="W483" s="5"/>
      <c r="X483" s="5"/>
      <c r="Y483" s="5"/>
      <c r="Z483" s="5"/>
    </row>
    <row r="484" spans="1:26" ht="19.5" customHeight="1">
      <c r="A484" s="126"/>
      <c r="B484" s="127"/>
      <c r="C484" s="128"/>
      <c r="D484" s="129"/>
      <c r="E484" s="130"/>
      <c r="F484" s="8"/>
      <c r="G484" s="128"/>
      <c r="H484" s="5"/>
      <c r="I484" s="5"/>
      <c r="J484" s="5"/>
      <c r="K484" s="5"/>
      <c r="L484" s="129"/>
      <c r="M484" s="5"/>
      <c r="N484" s="129"/>
      <c r="O484" s="7"/>
      <c r="P484" s="8"/>
      <c r="Q484" s="8"/>
      <c r="R484" s="8"/>
      <c r="S484" s="8"/>
      <c r="T484" s="9"/>
      <c r="U484" s="9"/>
      <c r="V484" s="9"/>
      <c r="W484" s="5"/>
      <c r="X484" s="5"/>
      <c r="Y484" s="5"/>
      <c r="Z484" s="5"/>
    </row>
    <row r="485" spans="1:26" ht="19.5" customHeight="1">
      <c r="A485" s="126"/>
      <c r="B485" s="127"/>
      <c r="C485" s="128"/>
      <c r="D485" s="129"/>
      <c r="E485" s="130"/>
      <c r="F485" s="8"/>
      <c r="G485" s="128"/>
      <c r="H485" s="5"/>
      <c r="I485" s="5"/>
      <c r="J485" s="5"/>
      <c r="K485" s="5"/>
      <c r="L485" s="129"/>
      <c r="M485" s="5"/>
      <c r="N485" s="129"/>
      <c r="O485" s="7"/>
      <c r="P485" s="8"/>
      <c r="Q485" s="8"/>
      <c r="R485" s="8"/>
      <c r="S485" s="8"/>
      <c r="T485" s="9"/>
      <c r="U485" s="9"/>
      <c r="V485" s="9"/>
      <c r="W485" s="5"/>
      <c r="X485" s="5"/>
      <c r="Y485" s="5"/>
      <c r="Z485" s="5"/>
    </row>
    <row r="486" spans="1:26" ht="19.5" customHeight="1">
      <c r="A486" s="126"/>
      <c r="B486" s="127"/>
      <c r="C486" s="128"/>
      <c r="D486" s="129"/>
      <c r="E486" s="130"/>
      <c r="F486" s="8"/>
      <c r="G486" s="128"/>
      <c r="H486" s="5"/>
      <c r="I486" s="5"/>
      <c r="J486" s="5"/>
      <c r="K486" s="5"/>
      <c r="L486" s="129"/>
      <c r="M486" s="5"/>
      <c r="N486" s="129"/>
      <c r="O486" s="7"/>
      <c r="P486" s="8"/>
      <c r="Q486" s="8"/>
      <c r="R486" s="8"/>
      <c r="S486" s="8"/>
      <c r="T486" s="9"/>
      <c r="U486" s="9"/>
      <c r="V486" s="9"/>
      <c r="W486" s="5"/>
      <c r="X486" s="5"/>
      <c r="Y486" s="5"/>
      <c r="Z486" s="5"/>
    </row>
    <row r="487" spans="1:26" ht="19.5" customHeight="1">
      <c r="A487" s="126"/>
      <c r="B487" s="127"/>
      <c r="C487" s="128"/>
      <c r="D487" s="129"/>
      <c r="E487" s="130"/>
      <c r="F487" s="8"/>
      <c r="G487" s="128"/>
      <c r="H487" s="5"/>
      <c r="I487" s="5"/>
      <c r="J487" s="5"/>
      <c r="K487" s="5"/>
      <c r="L487" s="129"/>
      <c r="M487" s="5"/>
      <c r="N487" s="129"/>
      <c r="O487" s="7"/>
      <c r="P487" s="8"/>
      <c r="Q487" s="8"/>
      <c r="R487" s="8"/>
      <c r="S487" s="8"/>
      <c r="T487" s="9"/>
      <c r="U487" s="9"/>
      <c r="V487" s="9"/>
      <c r="W487" s="5"/>
      <c r="X487" s="5"/>
      <c r="Y487" s="5"/>
      <c r="Z487" s="5"/>
    </row>
    <row r="488" spans="1:26" ht="19.5" customHeight="1">
      <c r="A488" s="126"/>
      <c r="B488" s="127"/>
      <c r="C488" s="128"/>
      <c r="D488" s="129"/>
      <c r="E488" s="130"/>
      <c r="F488" s="8"/>
      <c r="G488" s="128"/>
      <c r="H488" s="5"/>
      <c r="I488" s="5"/>
      <c r="J488" s="5"/>
      <c r="K488" s="5"/>
      <c r="L488" s="129"/>
      <c r="M488" s="5"/>
      <c r="N488" s="129"/>
      <c r="O488" s="7"/>
      <c r="P488" s="8"/>
      <c r="Q488" s="8"/>
      <c r="R488" s="8"/>
      <c r="S488" s="8"/>
      <c r="T488" s="9"/>
      <c r="U488" s="9"/>
      <c r="V488" s="9"/>
      <c r="W488" s="5"/>
      <c r="X488" s="5"/>
      <c r="Y488" s="5"/>
      <c r="Z488" s="5"/>
    </row>
    <row r="489" spans="1:26" ht="19.5" customHeight="1">
      <c r="A489" s="126"/>
      <c r="B489" s="127"/>
      <c r="C489" s="128"/>
      <c r="D489" s="129"/>
      <c r="E489" s="130"/>
      <c r="F489" s="8"/>
      <c r="G489" s="128"/>
      <c r="H489" s="5"/>
      <c r="I489" s="5"/>
      <c r="J489" s="5"/>
      <c r="K489" s="5"/>
      <c r="L489" s="129"/>
      <c r="M489" s="5"/>
      <c r="N489" s="129"/>
      <c r="O489" s="7"/>
      <c r="P489" s="8"/>
      <c r="Q489" s="8"/>
      <c r="R489" s="8"/>
      <c r="S489" s="8"/>
      <c r="T489" s="9"/>
      <c r="U489" s="9"/>
      <c r="V489" s="9"/>
      <c r="W489" s="5"/>
      <c r="X489" s="5"/>
      <c r="Y489" s="5"/>
      <c r="Z489" s="5"/>
    </row>
    <row r="490" spans="1:26" ht="19.5" customHeight="1">
      <c r="A490" s="126"/>
      <c r="B490" s="127"/>
      <c r="C490" s="128"/>
      <c r="D490" s="129"/>
      <c r="E490" s="130"/>
      <c r="F490" s="8"/>
      <c r="G490" s="128"/>
      <c r="H490" s="5"/>
      <c r="I490" s="5"/>
      <c r="J490" s="5"/>
      <c r="K490" s="5"/>
      <c r="L490" s="129"/>
      <c r="M490" s="5"/>
      <c r="N490" s="129"/>
      <c r="O490" s="7"/>
      <c r="P490" s="8"/>
      <c r="Q490" s="8"/>
      <c r="R490" s="8"/>
      <c r="S490" s="8"/>
      <c r="T490" s="9"/>
      <c r="U490" s="9"/>
      <c r="V490" s="9"/>
      <c r="W490" s="5"/>
      <c r="X490" s="5"/>
      <c r="Y490" s="5"/>
      <c r="Z490" s="5"/>
    </row>
    <row r="491" spans="1:26" ht="19.5" customHeight="1">
      <c r="A491" s="126"/>
      <c r="B491" s="127"/>
      <c r="C491" s="128"/>
      <c r="D491" s="129"/>
      <c r="E491" s="130"/>
      <c r="F491" s="8"/>
      <c r="G491" s="128"/>
      <c r="H491" s="5"/>
      <c r="I491" s="5"/>
      <c r="J491" s="5"/>
      <c r="K491" s="5"/>
      <c r="L491" s="129"/>
      <c r="M491" s="5"/>
      <c r="N491" s="129"/>
      <c r="O491" s="7"/>
      <c r="P491" s="8"/>
      <c r="Q491" s="8"/>
      <c r="R491" s="8"/>
      <c r="S491" s="8"/>
      <c r="T491" s="9"/>
      <c r="U491" s="9"/>
      <c r="V491" s="9"/>
      <c r="W491" s="5"/>
      <c r="X491" s="5"/>
      <c r="Y491" s="5"/>
      <c r="Z491" s="5"/>
    </row>
    <row r="492" spans="1:26" ht="19.5" customHeight="1">
      <c r="A492" s="126"/>
      <c r="B492" s="127"/>
      <c r="C492" s="128"/>
      <c r="D492" s="129"/>
      <c r="E492" s="130"/>
      <c r="F492" s="8"/>
      <c r="G492" s="128"/>
      <c r="H492" s="5"/>
      <c r="I492" s="5"/>
      <c r="J492" s="5"/>
      <c r="K492" s="5"/>
      <c r="L492" s="129"/>
      <c r="M492" s="5"/>
      <c r="N492" s="129"/>
      <c r="O492" s="7"/>
      <c r="P492" s="8"/>
      <c r="Q492" s="8"/>
      <c r="R492" s="8"/>
      <c r="S492" s="8"/>
      <c r="T492" s="9"/>
      <c r="U492" s="9"/>
      <c r="V492" s="9"/>
      <c r="W492" s="5"/>
      <c r="X492" s="5"/>
      <c r="Y492" s="5"/>
      <c r="Z492" s="5"/>
    </row>
    <row r="493" spans="1:26" ht="19.5" customHeight="1">
      <c r="A493" s="126"/>
      <c r="B493" s="127"/>
      <c r="C493" s="128"/>
      <c r="D493" s="129"/>
      <c r="E493" s="130"/>
      <c r="F493" s="8"/>
      <c r="G493" s="128"/>
      <c r="H493" s="5"/>
      <c r="I493" s="5"/>
      <c r="J493" s="5"/>
      <c r="K493" s="5"/>
      <c r="L493" s="129"/>
      <c r="M493" s="5"/>
      <c r="N493" s="129"/>
      <c r="O493" s="7"/>
      <c r="P493" s="8"/>
      <c r="Q493" s="8"/>
      <c r="R493" s="8"/>
      <c r="S493" s="8"/>
      <c r="T493" s="9"/>
      <c r="U493" s="9"/>
      <c r="V493" s="9"/>
      <c r="W493" s="5"/>
      <c r="X493" s="5"/>
      <c r="Y493" s="5"/>
      <c r="Z493" s="5"/>
    </row>
    <row r="494" spans="1:26" ht="19.5" customHeight="1">
      <c r="A494" s="126"/>
      <c r="B494" s="127"/>
      <c r="C494" s="128"/>
      <c r="D494" s="129"/>
      <c r="E494" s="130"/>
      <c r="F494" s="8"/>
      <c r="G494" s="128"/>
      <c r="H494" s="5"/>
      <c r="I494" s="5"/>
      <c r="J494" s="5"/>
      <c r="K494" s="5"/>
      <c r="L494" s="129"/>
      <c r="M494" s="5"/>
      <c r="N494" s="129"/>
      <c r="O494" s="7"/>
      <c r="P494" s="8"/>
      <c r="Q494" s="8"/>
      <c r="R494" s="8"/>
      <c r="S494" s="8"/>
      <c r="T494" s="9"/>
      <c r="U494" s="9"/>
      <c r="V494" s="9"/>
      <c r="W494" s="5"/>
      <c r="X494" s="5"/>
      <c r="Y494" s="5"/>
      <c r="Z494" s="5"/>
    </row>
    <row r="495" spans="1:26" ht="19.5" customHeight="1">
      <c r="A495" s="126"/>
      <c r="B495" s="127"/>
      <c r="C495" s="128"/>
      <c r="D495" s="129"/>
      <c r="E495" s="130"/>
      <c r="F495" s="8"/>
      <c r="G495" s="128"/>
      <c r="H495" s="5"/>
      <c r="I495" s="5"/>
      <c r="J495" s="5"/>
      <c r="K495" s="5"/>
      <c r="L495" s="129"/>
      <c r="M495" s="5"/>
      <c r="N495" s="129"/>
      <c r="O495" s="7"/>
      <c r="P495" s="8"/>
      <c r="Q495" s="8"/>
      <c r="R495" s="8"/>
      <c r="S495" s="8"/>
      <c r="T495" s="9"/>
      <c r="U495" s="9"/>
      <c r="V495" s="9"/>
      <c r="W495" s="5"/>
      <c r="X495" s="5"/>
      <c r="Y495" s="5"/>
      <c r="Z495" s="5"/>
    </row>
    <row r="496" spans="1:26" ht="19.5" customHeight="1">
      <c r="A496" s="126"/>
      <c r="B496" s="127"/>
      <c r="C496" s="128"/>
      <c r="D496" s="129"/>
      <c r="E496" s="130"/>
      <c r="F496" s="8"/>
      <c r="G496" s="128"/>
      <c r="H496" s="5"/>
      <c r="I496" s="5"/>
      <c r="J496" s="5"/>
      <c r="K496" s="5"/>
      <c r="L496" s="129"/>
      <c r="M496" s="5"/>
      <c r="N496" s="129"/>
      <c r="O496" s="7"/>
      <c r="P496" s="8"/>
      <c r="Q496" s="8"/>
      <c r="R496" s="8"/>
      <c r="S496" s="8"/>
      <c r="T496" s="9"/>
      <c r="U496" s="9"/>
      <c r="V496" s="9"/>
      <c r="W496" s="5"/>
      <c r="X496" s="5"/>
      <c r="Y496" s="5"/>
      <c r="Z496" s="5"/>
    </row>
    <row r="497" spans="1:26" ht="19.5" customHeight="1">
      <c r="A497" s="126"/>
      <c r="B497" s="127"/>
      <c r="C497" s="128"/>
      <c r="D497" s="129"/>
      <c r="E497" s="130"/>
      <c r="F497" s="8"/>
      <c r="G497" s="128"/>
      <c r="H497" s="5"/>
      <c r="I497" s="5"/>
      <c r="J497" s="5"/>
      <c r="K497" s="5"/>
      <c r="L497" s="129"/>
      <c r="M497" s="5"/>
      <c r="N497" s="129"/>
      <c r="O497" s="7"/>
      <c r="P497" s="8"/>
      <c r="Q497" s="8"/>
      <c r="R497" s="8"/>
      <c r="S497" s="8"/>
      <c r="T497" s="9"/>
      <c r="U497" s="9"/>
      <c r="V497" s="9"/>
      <c r="W497" s="5"/>
      <c r="X497" s="5"/>
      <c r="Y497" s="5"/>
      <c r="Z497" s="5"/>
    </row>
    <row r="498" spans="1:26" ht="19.5" customHeight="1">
      <c r="A498" s="126"/>
      <c r="B498" s="127"/>
      <c r="C498" s="128"/>
      <c r="D498" s="129"/>
      <c r="E498" s="130"/>
      <c r="F498" s="8"/>
      <c r="G498" s="128"/>
      <c r="H498" s="5"/>
      <c r="I498" s="5"/>
      <c r="J498" s="5"/>
      <c r="K498" s="5"/>
      <c r="L498" s="129"/>
      <c r="M498" s="5"/>
      <c r="N498" s="129"/>
      <c r="O498" s="7"/>
      <c r="P498" s="8"/>
      <c r="Q498" s="8"/>
      <c r="R498" s="8"/>
      <c r="S498" s="8"/>
      <c r="T498" s="9"/>
      <c r="U498" s="9"/>
      <c r="V498" s="9"/>
      <c r="W498" s="5"/>
      <c r="X498" s="5"/>
      <c r="Y498" s="5"/>
      <c r="Z498" s="5"/>
    </row>
    <row r="499" spans="1:26" ht="19.5" customHeight="1">
      <c r="A499" s="126"/>
      <c r="B499" s="127"/>
      <c r="C499" s="128"/>
      <c r="D499" s="129"/>
      <c r="E499" s="130"/>
      <c r="F499" s="8"/>
      <c r="G499" s="128"/>
      <c r="H499" s="5"/>
      <c r="I499" s="5"/>
      <c r="J499" s="5"/>
      <c r="K499" s="5"/>
      <c r="L499" s="129"/>
      <c r="M499" s="5"/>
      <c r="N499" s="129"/>
      <c r="O499" s="7"/>
      <c r="P499" s="8"/>
      <c r="Q499" s="8"/>
      <c r="R499" s="8"/>
      <c r="S499" s="8"/>
      <c r="T499" s="9"/>
      <c r="U499" s="9"/>
      <c r="V499" s="9"/>
      <c r="W499" s="5"/>
      <c r="X499" s="5"/>
      <c r="Y499" s="5"/>
      <c r="Z499" s="5"/>
    </row>
    <row r="500" spans="1:26" ht="19.5" customHeight="1">
      <c r="A500" s="126"/>
      <c r="B500" s="127"/>
      <c r="C500" s="128"/>
      <c r="D500" s="129"/>
      <c r="E500" s="130"/>
      <c r="F500" s="8"/>
      <c r="G500" s="128"/>
      <c r="H500" s="5"/>
      <c r="I500" s="5"/>
      <c r="J500" s="5"/>
      <c r="K500" s="5"/>
      <c r="L500" s="129"/>
      <c r="M500" s="5"/>
      <c r="N500" s="129"/>
      <c r="O500" s="7"/>
      <c r="P500" s="8"/>
      <c r="Q500" s="8"/>
      <c r="R500" s="8"/>
      <c r="S500" s="8"/>
      <c r="T500" s="9"/>
      <c r="U500" s="9"/>
      <c r="V500" s="9"/>
      <c r="W500" s="5"/>
      <c r="X500" s="5"/>
      <c r="Y500" s="5"/>
      <c r="Z500" s="5"/>
    </row>
    <row r="501" spans="1:26" ht="19.5" customHeight="1">
      <c r="A501" s="126"/>
      <c r="B501" s="127"/>
      <c r="C501" s="128"/>
      <c r="D501" s="129"/>
      <c r="E501" s="130"/>
      <c r="F501" s="8"/>
      <c r="G501" s="128"/>
      <c r="H501" s="5"/>
      <c r="I501" s="5"/>
      <c r="J501" s="5"/>
      <c r="K501" s="5"/>
      <c r="L501" s="129"/>
      <c r="M501" s="5"/>
      <c r="N501" s="129"/>
      <c r="O501" s="7"/>
      <c r="P501" s="8"/>
      <c r="Q501" s="8"/>
      <c r="R501" s="8"/>
      <c r="S501" s="8"/>
      <c r="T501" s="9"/>
      <c r="U501" s="9"/>
      <c r="V501" s="9"/>
      <c r="W501" s="5"/>
      <c r="X501" s="5"/>
      <c r="Y501" s="5"/>
      <c r="Z501" s="5"/>
    </row>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N1" xr:uid="{00000000-0009-0000-0000-000002000000}"/>
  <mergeCells count="800">
    <mergeCell ref="A35:A37"/>
    <mergeCell ref="B35:B37"/>
    <mergeCell ref="C35:C37"/>
    <mergeCell ref="E35:E37"/>
    <mergeCell ref="F35:F37"/>
    <mergeCell ref="G35:G37"/>
    <mergeCell ref="J35:J37"/>
    <mergeCell ref="L41:N41"/>
    <mergeCell ref="L44:N44"/>
    <mergeCell ref="A38:A40"/>
    <mergeCell ref="B38:B40"/>
    <mergeCell ref="C38:C40"/>
    <mergeCell ref="E38:E40"/>
    <mergeCell ref="F38:F40"/>
    <mergeCell ref="G38:G40"/>
    <mergeCell ref="J38:J40"/>
    <mergeCell ref="A41:A43"/>
    <mergeCell ref="B41:B43"/>
    <mergeCell ref="C41:C43"/>
    <mergeCell ref="E41:E43"/>
    <mergeCell ref="F41:F43"/>
    <mergeCell ref="G41:G43"/>
    <mergeCell ref="J41:J43"/>
    <mergeCell ref="L47:N47"/>
    <mergeCell ref="L50:N50"/>
    <mergeCell ref="A44:A46"/>
    <mergeCell ref="B44:B46"/>
    <mergeCell ref="C44:C46"/>
    <mergeCell ref="E44:E46"/>
    <mergeCell ref="F44:F46"/>
    <mergeCell ref="G44:G46"/>
    <mergeCell ref="J44:J46"/>
    <mergeCell ref="A47:A49"/>
    <mergeCell ref="B47:B49"/>
    <mergeCell ref="C47:C49"/>
    <mergeCell ref="E47:E49"/>
    <mergeCell ref="F47:F49"/>
    <mergeCell ref="G47:G49"/>
    <mergeCell ref="J47:J49"/>
    <mergeCell ref="L53:N53"/>
    <mergeCell ref="L56:N56"/>
    <mergeCell ref="A50:A52"/>
    <mergeCell ref="B50:B52"/>
    <mergeCell ref="C50:C52"/>
    <mergeCell ref="E50:E52"/>
    <mergeCell ref="F50:F52"/>
    <mergeCell ref="G50:G52"/>
    <mergeCell ref="J50:J52"/>
    <mergeCell ref="A53:A55"/>
    <mergeCell ref="B53:B55"/>
    <mergeCell ref="C53:C55"/>
    <mergeCell ref="E53:E55"/>
    <mergeCell ref="F53:F55"/>
    <mergeCell ref="G53:G55"/>
    <mergeCell ref="J53:J55"/>
    <mergeCell ref="L59:N59"/>
    <mergeCell ref="L62:N62"/>
    <mergeCell ref="A56:A58"/>
    <mergeCell ref="B56:B58"/>
    <mergeCell ref="C56:C58"/>
    <mergeCell ref="E56:E58"/>
    <mergeCell ref="F56:F58"/>
    <mergeCell ref="G56:G58"/>
    <mergeCell ref="J56:J58"/>
    <mergeCell ref="A59:A61"/>
    <mergeCell ref="B59:B61"/>
    <mergeCell ref="C59:C61"/>
    <mergeCell ref="E59:E61"/>
    <mergeCell ref="F59:F61"/>
    <mergeCell ref="G59:G61"/>
    <mergeCell ref="J59:J61"/>
    <mergeCell ref="L65:N65"/>
    <mergeCell ref="L68:N68"/>
    <mergeCell ref="A62:A64"/>
    <mergeCell ref="B62:B64"/>
    <mergeCell ref="C62:C64"/>
    <mergeCell ref="E62:E64"/>
    <mergeCell ref="F62:F64"/>
    <mergeCell ref="G62:G64"/>
    <mergeCell ref="J62:J64"/>
    <mergeCell ref="A65:A67"/>
    <mergeCell ref="B65:B67"/>
    <mergeCell ref="C65:C67"/>
    <mergeCell ref="E65:E67"/>
    <mergeCell ref="F65:F67"/>
    <mergeCell ref="G65:G67"/>
    <mergeCell ref="J65:J67"/>
    <mergeCell ref="L71:N71"/>
    <mergeCell ref="L74:N74"/>
    <mergeCell ref="A68:A70"/>
    <mergeCell ref="B68:B70"/>
    <mergeCell ref="C68:C70"/>
    <mergeCell ref="E68:E70"/>
    <mergeCell ref="F68:F70"/>
    <mergeCell ref="G68:G70"/>
    <mergeCell ref="J68:J70"/>
    <mergeCell ref="A71:A73"/>
    <mergeCell ref="B71:B73"/>
    <mergeCell ref="C71:C73"/>
    <mergeCell ref="E71:E73"/>
    <mergeCell ref="F71:F73"/>
    <mergeCell ref="G71:G73"/>
    <mergeCell ref="J71:J73"/>
    <mergeCell ref="A74:A76"/>
    <mergeCell ref="B74:B76"/>
    <mergeCell ref="C74:C76"/>
    <mergeCell ref="E74:E76"/>
    <mergeCell ref="F74:F76"/>
    <mergeCell ref="G74:G76"/>
    <mergeCell ref="J74:J76"/>
    <mergeCell ref="B2:B4"/>
    <mergeCell ref="C2:C4"/>
    <mergeCell ref="E2:E4"/>
    <mergeCell ref="F2:F4"/>
    <mergeCell ref="G2:G4"/>
    <mergeCell ref="J2:J4"/>
    <mergeCell ref="L2:N2"/>
    <mergeCell ref="L5:N5"/>
    <mergeCell ref="A2:A4"/>
    <mergeCell ref="B5:B7"/>
    <mergeCell ref="C5:C7"/>
    <mergeCell ref="E5:E7"/>
    <mergeCell ref="F5:F7"/>
    <mergeCell ref="G5:G7"/>
    <mergeCell ref="J5:J7"/>
    <mergeCell ref="J8:J10"/>
    <mergeCell ref="L8:N8"/>
    <mergeCell ref="L11:N11"/>
    <mergeCell ref="A5:A7"/>
    <mergeCell ref="A8:A10"/>
    <mergeCell ref="B8:B10"/>
    <mergeCell ref="C8:C10"/>
    <mergeCell ref="E8:E10"/>
    <mergeCell ref="F8:F10"/>
    <mergeCell ref="G8:G10"/>
    <mergeCell ref="A11:A13"/>
    <mergeCell ref="B11:B13"/>
    <mergeCell ref="C11:C13"/>
    <mergeCell ref="E11:E13"/>
    <mergeCell ref="F11:F13"/>
    <mergeCell ref="G11:G13"/>
    <mergeCell ref="J11:J13"/>
    <mergeCell ref="B14:B16"/>
    <mergeCell ref="C14:C16"/>
    <mergeCell ref="E14:E16"/>
    <mergeCell ref="F14:F16"/>
    <mergeCell ref="G14:G16"/>
    <mergeCell ref="J14:J16"/>
    <mergeCell ref="L14:N14"/>
    <mergeCell ref="L17:N17"/>
    <mergeCell ref="J20:J22"/>
    <mergeCell ref="L20:N20"/>
    <mergeCell ref="L23:N23"/>
    <mergeCell ref="L26:N26"/>
    <mergeCell ref="L29:N29"/>
    <mergeCell ref="L32:N32"/>
    <mergeCell ref="L35:N35"/>
    <mergeCell ref="L38:N38"/>
    <mergeCell ref="A80:A82"/>
    <mergeCell ref="B83:B85"/>
    <mergeCell ref="C83:C85"/>
    <mergeCell ref="E83:E85"/>
    <mergeCell ref="F83:F85"/>
    <mergeCell ref="G83:G85"/>
    <mergeCell ref="J83:J85"/>
    <mergeCell ref="A83:A85"/>
    <mergeCell ref="B77:B79"/>
    <mergeCell ref="C77:C79"/>
    <mergeCell ref="E77:E79"/>
    <mergeCell ref="F77:F79"/>
    <mergeCell ref="G77:G79"/>
    <mergeCell ref="J77:J79"/>
    <mergeCell ref="L77:N77"/>
    <mergeCell ref="L80:N80"/>
    <mergeCell ref="A77:A79"/>
    <mergeCell ref="B80:B82"/>
    <mergeCell ref="B86:B88"/>
    <mergeCell ref="C86:C88"/>
    <mergeCell ref="E86:E88"/>
    <mergeCell ref="F86:F88"/>
    <mergeCell ref="G86:G88"/>
    <mergeCell ref="J86:J88"/>
    <mergeCell ref="A86:A88"/>
    <mergeCell ref="B89:B91"/>
    <mergeCell ref="C89:C91"/>
    <mergeCell ref="E89:E91"/>
    <mergeCell ref="F89:F91"/>
    <mergeCell ref="G89:G91"/>
    <mergeCell ref="J89:J91"/>
    <mergeCell ref="A89:A91"/>
    <mergeCell ref="B92:B94"/>
    <mergeCell ref="C92:C94"/>
    <mergeCell ref="E92:E94"/>
    <mergeCell ref="F92:F94"/>
    <mergeCell ref="G92:G94"/>
    <mergeCell ref="J92:J94"/>
    <mergeCell ref="A92:A94"/>
    <mergeCell ref="B95:B97"/>
    <mergeCell ref="C95:C97"/>
    <mergeCell ref="E95:E97"/>
    <mergeCell ref="F95:F97"/>
    <mergeCell ref="G95:G97"/>
    <mergeCell ref="J95:J97"/>
    <mergeCell ref="A95:A97"/>
    <mergeCell ref="B98:B100"/>
    <mergeCell ref="C98:C100"/>
    <mergeCell ref="E98:E100"/>
    <mergeCell ref="F98:F100"/>
    <mergeCell ref="G98:G100"/>
    <mergeCell ref="J98:J100"/>
    <mergeCell ref="A98:A100"/>
    <mergeCell ref="B101:B103"/>
    <mergeCell ref="C101:C103"/>
    <mergeCell ref="E101:E103"/>
    <mergeCell ref="F101:F103"/>
    <mergeCell ref="G101:G103"/>
    <mergeCell ref="J101:J103"/>
    <mergeCell ref="A101:A103"/>
    <mergeCell ref="B104:B106"/>
    <mergeCell ref="C104:C106"/>
    <mergeCell ref="E104:E106"/>
    <mergeCell ref="F104:F106"/>
    <mergeCell ref="G104:G106"/>
    <mergeCell ref="J104:J106"/>
    <mergeCell ref="A104:A106"/>
    <mergeCell ref="B107:B109"/>
    <mergeCell ref="C107:C109"/>
    <mergeCell ref="E107:E109"/>
    <mergeCell ref="F107:F109"/>
    <mergeCell ref="G107:G109"/>
    <mergeCell ref="J107:J109"/>
    <mergeCell ref="A107:A109"/>
    <mergeCell ref="B110:B112"/>
    <mergeCell ref="C110:C112"/>
    <mergeCell ref="E110:E112"/>
    <mergeCell ref="F110:F112"/>
    <mergeCell ref="G110:G112"/>
    <mergeCell ref="J110:J112"/>
    <mergeCell ref="A110:A112"/>
    <mergeCell ref="B113:B115"/>
    <mergeCell ref="C113:C115"/>
    <mergeCell ref="E113:E115"/>
    <mergeCell ref="F113:F115"/>
    <mergeCell ref="G113:G115"/>
    <mergeCell ref="J113:J115"/>
    <mergeCell ref="A113:A115"/>
    <mergeCell ref="B116:B118"/>
    <mergeCell ref="C116:C118"/>
    <mergeCell ref="E116:E118"/>
    <mergeCell ref="F116:F118"/>
    <mergeCell ref="G116:G118"/>
    <mergeCell ref="J116:J118"/>
    <mergeCell ref="A116:A118"/>
    <mergeCell ref="B119:B121"/>
    <mergeCell ref="C119:C121"/>
    <mergeCell ref="E119:E121"/>
    <mergeCell ref="F119:F121"/>
    <mergeCell ref="G119:G121"/>
    <mergeCell ref="J119:J121"/>
    <mergeCell ref="A119:A121"/>
    <mergeCell ref="B122:B124"/>
    <mergeCell ref="C122:C124"/>
    <mergeCell ref="E122:E124"/>
    <mergeCell ref="F122:F124"/>
    <mergeCell ref="G122:G124"/>
    <mergeCell ref="J122:J124"/>
    <mergeCell ref="A122:A124"/>
    <mergeCell ref="B125:B127"/>
    <mergeCell ref="C125:C127"/>
    <mergeCell ref="E125:E127"/>
    <mergeCell ref="F125:F127"/>
    <mergeCell ref="G125:G127"/>
    <mergeCell ref="J125:J127"/>
    <mergeCell ref="A125:A127"/>
    <mergeCell ref="B128:B130"/>
    <mergeCell ref="C128:C130"/>
    <mergeCell ref="E128:E130"/>
    <mergeCell ref="F128:F130"/>
    <mergeCell ref="G128:G130"/>
    <mergeCell ref="J128:J130"/>
    <mergeCell ref="A128:A130"/>
    <mergeCell ref="B131:B133"/>
    <mergeCell ref="C131:C133"/>
    <mergeCell ref="E131:E133"/>
    <mergeCell ref="F131:F133"/>
    <mergeCell ref="G131:G133"/>
    <mergeCell ref="J131:J133"/>
    <mergeCell ref="A131:A133"/>
    <mergeCell ref="B134:B136"/>
    <mergeCell ref="C134:C136"/>
    <mergeCell ref="E134:E136"/>
    <mergeCell ref="F134:F136"/>
    <mergeCell ref="G134:G136"/>
    <mergeCell ref="J134:J136"/>
    <mergeCell ref="A134:A136"/>
    <mergeCell ref="B137:B139"/>
    <mergeCell ref="C137:C139"/>
    <mergeCell ref="E137:E139"/>
    <mergeCell ref="F137:F139"/>
    <mergeCell ref="G137:G139"/>
    <mergeCell ref="J137:J139"/>
    <mergeCell ref="A137:A139"/>
    <mergeCell ref="B140:B142"/>
    <mergeCell ref="C140:C142"/>
    <mergeCell ref="E140:E142"/>
    <mergeCell ref="F140:F142"/>
    <mergeCell ref="G140:G142"/>
    <mergeCell ref="J140:J142"/>
    <mergeCell ref="A140:A142"/>
    <mergeCell ref="B143:B145"/>
    <mergeCell ref="C143:C145"/>
    <mergeCell ref="E143:E145"/>
    <mergeCell ref="F143:F145"/>
    <mergeCell ref="G143:G145"/>
    <mergeCell ref="J143:J145"/>
    <mergeCell ref="A143:A145"/>
    <mergeCell ref="B146:B148"/>
    <mergeCell ref="C146:C148"/>
    <mergeCell ref="E146:E148"/>
    <mergeCell ref="F146:F148"/>
    <mergeCell ref="G146:G148"/>
    <mergeCell ref="J146:J148"/>
    <mergeCell ref="A146:A148"/>
    <mergeCell ref="B149:B151"/>
    <mergeCell ref="C149:C151"/>
    <mergeCell ref="E149:E151"/>
    <mergeCell ref="F149:F151"/>
    <mergeCell ref="G149:G151"/>
    <mergeCell ref="J149:J151"/>
    <mergeCell ref="A149:A151"/>
    <mergeCell ref="B152:B154"/>
    <mergeCell ref="C152:C154"/>
    <mergeCell ref="E152:E154"/>
    <mergeCell ref="F152:F154"/>
    <mergeCell ref="G152:G154"/>
    <mergeCell ref="J152:J154"/>
    <mergeCell ref="A152:A154"/>
    <mergeCell ref="B155:B157"/>
    <mergeCell ref="C155:C157"/>
    <mergeCell ref="E155:E157"/>
    <mergeCell ref="F155:F157"/>
    <mergeCell ref="G155:G157"/>
    <mergeCell ref="J155:J157"/>
    <mergeCell ref="A155:A157"/>
    <mergeCell ref="B158:B160"/>
    <mergeCell ref="C158:C160"/>
    <mergeCell ref="E158:E160"/>
    <mergeCell ref="F158:F160"/>
    <mergeCell ref="G158:G160"/>
    <mergeCell ref="J158:J160"/>
    <mergeCell ref="A158:A160"/>
    <mergeCell ref="B161:B163"/>
    <mergeCell ref="C161:C163"/>
    <mergeCell ref="E161:E163"/>
    <mergeCell ref="F161:F163"/>
    <mergeCell ref="G161:G163"/>
    <mergeCell ref="J161:J163"/>
    <mergeCell ref="A161:A163"/>
    <mergeCell ref="B164:B166"/>
    <mergeCell ref="C164:C166"/>
    <mergeCell ref="E164:E166"/>
    <mergeCell ref="F164:F166"/>
    <mergeCell ref="G164:G166"/>
    <mergeCell ref="J164:J166"/>
    <mergeCell ref="A164:A166"/>
    <mergeCell ref="B167:B169"/>
    <mergeCell ref="C167:C169"/>
    <mergeCell ref="E167:E169"/>
    <mergeCell ref="F167:F169"/>
    <mergeCell ref="G167:G169"/>
    <mergeCell ref="J167:J169"/>
    <mergeCell ref="A167:A169"/>
    <mergeCell ref="B170:B172"/>
    <mergeCell ref="C170:C172"/>
    <mergeCell ref="E170:E172"/>
    <mergeCell ref="F170:F172"/>
    <mergeCell ref="G170:G172"/>
    <mergeCell ref="J170:J172"/>
    <mergeCell ref="A170:A172"/>
    <mergeCell ref="B173:B175"/>
    <mergeCell ref="C173:C175"/>
    <mergeCell ref="E173:E175"/>
    <mergeCell ref="F173:F175"/>
    <mergeCell ref="G173:G175"/>
    <mergeCell ref="J173:J175"/>
    <mergeCell ref="A173:A175"/>
    <mergeCell ref="B176:B178"/>
    <mergeCell ref="C176:C178"/>
    <mergeCell ref="E176:E178"/>
    <mergeCell ref="F176:F178"/>
    <mergeCell ref="G176:G178"/>
    <mergeCell ref="J176:J178"/>
    <mergeCell ref="A176:A178"/>
    <mergeCell ref="B179:B181"/>
    <mergeCell ref="C179:C181"/>
    <mergeCell ref="E179:E181"/>
    <mergeCell ref="F179:F181"/>
    <mergeCell ref="G179:G181"/>
    <mergeCell ref="J179:J181"/>
    <mergeCell ref="A179:A181"/>
    <mergeCell ref="A188:A190"/>
    <mergeCell ref="B191:B193"/>
    <mergeCell ref="C191:C193"/>
    <mergeCell ref="E191:E193"/>
    <mergeCell ref="F191:F193"/>
    <mergeCell ref="G191:G193"/>
    <mergeCell ref="J191:J193"/>
    <mergeCell ref="A191:A193"/>
    <mergeCell ref="B182:B184"/>
    <mergeCell ref="C182:C184"/>
    <mergeCell ref="E182:E184"/>
    <mergeCell ref="F182:F184"/>
    <mergeCell ref="G182:G184"/>
    <mergeCell ref="J182:J184"/>
    <mergeCell ref="A182:A184"/>
    <mergeCell ref="B185:B187"/>
    <mergeCell ref="C185:C187"/>
    <mergeCell ref="E185:E187"/>
    <mergeCell ref="F185:F187"/>
    <mergeCell ref="G185:G187"/>
    <mergeCell ref="J185:J187"/>
    <mergeCell ref="A185:A187"/>
    <mergeCell ref="A200:A202"/>
    <mergeCell ref="B203:B205"/>
    <mergeCell ref="C203:C205"/>
    <mergeCell ref="E203:E205"/>
    <mergeCell ref="F203:F205"/>
    <mergeCell ref="G203:G205"/>
    <mergeCell ref="J203:J205"/>
    <mergeCell ref="A203:A205"/>
    <mergeCell ref="B194:B196"/>
    <mergeCell ref="C194:C196"/>
    <mergeCell ref="E194:E196"/>
    <mergeCell ref="F194:F196"/>
    <mergeCell ref="G194:G196"/>
    <mergeCell ref="J194:J196"/>
    <mergeCell ref="A194:A196"/>
    <mergeCell ref="B197:B199"/>
    <mergeCell ref="C197:C199"/>
    <mergeCell ref="E197:E199"/>
    <mergeCell ref="F197:F199"/>
    <mergeCell ref="G197:G199"/>
    <mergeCell ref="J197:J199"/>
    <mergeCell ref="A197:A199"/>
    <mergeCell ref="L188:N188"/>
    <mergeCell ref="L191:N191"/>
    <mergeCell ref="L194:N194"/>
    <mergeCell ref="L197:N197"/>
    <mergeCell ref="L200:N200"/>
    <mergeCell ref="L203:N203"/>
    <mergeCell ref="L206:N206"/>
    <mergeCell ref="B200:B202"/>
    <mergeCell ref="C200:C202"/>
    <mergeCell ref="E200:E202"/>
    <mergeCell ref="F200:F202"/>
    <mergeCell ref="G200:G202"/>
    <mergeCell ref="J200:J202"/>
    <mergeCell ref="B188:B190"/>
    <mergeCell ref="C188:C190"/>
    <mergeCell ref="E188:E190"/>
    <mergeCell ref="F188:F190"/>
    <mergeCell ref="G188:G190"/>
    <mergeCell ref="J188:J190"/>
    <mergeCell ref="L230:N230"/>
    <mergeCell ref="L233:N233"/>
    <mergeCell ref="L236:N236"/>
    <mergeCell ref="L209:N209"/>
    <mergeCell ref="L212:N212"/>
    <mergeCell ref="L215:N215"/>
    <mergeCell ref="L218:N218"/>
    <mergeCell ref="L221:N221"/>
    <mergeCell ref="L224:N224"/>
    <mergeCell ref="L227:N227"/>
    <mergeCell ref="A206:A208"/>
    <mergeCell ref="B209:B211"/>
    <mergeCell ref="C209:C211"/>
    <mergeCell ref="E209:E211"/>
    <mergeCell ref="F209:F211"/>
    <mergeCell ref="G209:G211"/>
    <mergeCell ref="J209:J211"/>
    <mergeCell ref="A209:A211"/>
    <mergeCell ref="B212:B214"/>
    <mergeCell ref="C212:C214"/>
    <mergeCell ref="E212:E214"/>
    <mergeCell ref="F212:F214"/>
    <mergeCell ref="G212:G214"/>
    <mergeCell ref="J212:J214"/>
    <mergeCell ref="A212:A214"/>
    <mergeCell ref="B206:B208"/>
    <mergeCell ref="C206:C208"/>
    <mergeCell ref="E206:E208"/>
    <mergeCell ref="F206:F208"/>
    <mergeCell ref="G206:G208"/>
    <mergeCell ref="J206:J208"/>
    <mergeCell ref="B215:B217"/>
    <mergeCell ref="C215:C217"/>
    <mergeCell ref="E215:E217"/>
    <mergeCell ref="F215:F217"/>
    <mergeCell ref="G215:G217"/>
    <mergeCell ref="J215:J217"/>
    <mergeCell ref="A215:A217"/>
    <mergeCell ref="B218:B220"/>
    <mergeCell ref="C218:C220"/>
    <mergeCell ref="E218:E220"/>
    <mergeCell ref="F218:F220"/>
    <mergeCell ref="G218:G220"/>
    <mergeCell ref="J218:J220"/>
    <mergeCell ref="A218:A220"/>
    <mergeCell ref="B221:B223"/>
    <mergeCell ref="C221:C223"/>
    <mergeCell ref="E221:E223"/>
    <mergeCell ref="F221:F223"/>
    <mergeCell ref="G221:G223"/>
    <mergeCell ref="J221:J223"/>
    <mergeCell ref="A221:A223"/>
    <mergeCell ref="B224:B226"/>
    <mergeCell ref="C224:C226"/>
    <mergeCell ref="E224:E226"/>
    <mergeCell ref="F224:F226"/>
    <mergeCell ref="G224:G226"/>
    <mergeCell ref="J224:J226"/>
    <mergeCell ref="A224:A226"/>
    <mergeCell ref="B227:B229"/>
    <mergeCell ref="C227:C229"/>
    <mergeCell ref="E227:E229"/>
    <mergeCell ref="F227:F229"/>
    <mergeCell ref="G227:G229"/>
    <mergeCell ref="J227:J229"/>
    <mergeCell ref="A227:A229"/>
    <mergeCell ref="B230:B232"/>
    <mergeCell ref="C230:C232"/>
    <mergeCell ref="E230:E232"/>
    <mergeCell ref="F230:F232"/>
    <mergeCell ref="G230:G232"/>
    <mergeCell ref="J230:J232"/>
    <mergeCell ref="A230:A232"/>
    <mergeCell ref="B233:B235"/>
    <mergeCell ref="C233:C235"/>
    <mergeCell ref="E233:E235"/>
    <mergeCell ref="F233:F235"/>
    <mergeCell ref="G233:G235"/>
    <mergeCell ref="J233:J235"/>
    <mergeCell ref="A233:A235"/>
    <mergeCell ref="B236:B238"/>
    <mergeCell ref="C236:C238"/>
    <mergeCell ref="E236:E238"/>
    <mergeCell ref="F236:F238"/>
    <mergeCell ref="G236:G238"/>
    <mergeCell ref="J236:J238"/>
    <mergeCell ref="C80:C82"/>
    <mergeCell ref="E80:E82"/>
    <mergeCell ref="F80:F82"/>
    <mergeCell ref="G80:G82"/>
    <mergeCell ref="J80:J82"/>
    <mergeCell ref="L83:N83"/>
    <mergeCell ref="L86:N86"/>
    <mergeCell ref="L89:N89"/>
    <mergeCell ref="L92:N92"/>
    <mergeCell ref="L95:N95"/>
    <mergeCell ref="L98:N98"/>
    <mergeCell ref="L101:N101"/>
    <mergeCell ref="L104:N104"/>
    <mergeCell ref="L107:N107"/>
    <mergeCell ref="L110:N110"/>
    <mergeCell ref="L113:N113"/>
    <mergeCell ref="L116:N116"/>
    <mergeCell ref="L119:N119"/>
    <mergeCell ref="L122:N122"/>
    <mergeCell ref="L125:N125"/>
    <mergeCell ref="L128:N128"/>
    <mergeCell ref="L131:N131"/>
    <mergeCell ref="L134:N134"/>
    <mergeCell ref="L137:N137"/>
    <mergeCell ref="L140:N140"/>
    <mergeCell ref="L143:N143"/>
    <mergeCell ref="L146:N146"/>
    <mergeCell ref="L149:N149"/>
    <mergeCell ref="L152:N152"/>
    <mergeCell ref="L155:N155"/>
    <mergeCell ref="L158:N158"/>
    <mergeCell ref="L161:N161"/>
    <mergeCell ref="L164:N164"/>
    <mergeCell ref="L167:N167"/>
    <mergeCell ref="L170:N170"/>
    <mergeCell ref="L173:N173"/>
    <mergeCell ref="L176:N176"/>
    <mergeCell ref="L179:N179"/>
    <mergeCell ref="L182:N182"/>
    <mergeCell ref="L185:N185"/>
    <mergeCell ref="A14:A16"/>
    <mergeCell ref="B17:B19"/>
    <mergeCell ref="C17:C19"/>
    <mergeCell ref="E17:E19"/>
    <mergeCell ref="F17:F19"/>
    <mergeCell ref="G17:G19"/>
    <mergeCell ref="J17:J19"/>
    <mergeCell ref="A17:A19"/>
    <mergeCell ref="A20:A22"/>
    <mergeCell ref="B20:B22"/>
    <mergeCell ref="C20:C22"/>
    <mergeCell ref="E20:E22"/>
    <mergeCell ref="F20:F22"/>
    <mergeCell ref="G20:G22"/>
    <mergeCell ref="A23:A25"/>
    <mergeCell ref="B23:B25"/>
    <mergeCell ref="C23:C25"/>
    <mergeCell ref="E23:E25"/>
    <mergeCell ref="F23:F25"/>
    <mergeCell ref="G23:G25"/>
    <mergeCell ref="J23:J25"/>
    <mergeCell ref="A26:A28"/>
    <mergeCell ref="B26:B28"/>
    <mergeCell ref="C26:C28"/>
    <mergeCell ref="E26:E28"/>
    <mergeCell ref="F26:F28"/>
    <mergeCell ref="G26:G28"/>
    <mergeCell ref="J26:J28"/>
    <mergeCell ref="A29:A31"/>
    <mergeCell ref="B29:B31"/>
    <mergeCell ref="C29:C31"/>
    <mergeCell ref="E29:E31"/>
    <mergeCell ref="F29:F31"/>
    <mergeCell ref="G29:G31"/>
    <mergeCell ref="J29:J31"/>
    <mergeCell ref="A32:A34"/>
    <mergeCell ref="B32:B34"/>
    <mergeCell ref="C32:C34"/>
    <mergeCell ref="E32:E34"/>
    <mergeCell ref="F32:F34"/>
    <mergeCell ref="G32:G34"/>
    <mergeCell ref="J32:J34"/>
    <mergeCell ref="L293:N293"/>
    <mergeCell ref="L296:N296"/>
    <mergeCell ref="J275:J277"/>
    <mergeCell ref="L275:N275"/>
    <mergeCell ref="L278:N278"/>
    <mergeCell ref="L281:N281"/>
    <mergeCell ref="L284:N284"/>
    <mergeCell ref="L287:N287"/>
    <mergeCell ref="L290:N290"/>
    <mergeCell ref="A293:A295"/>
    <mergeCell ref="B293:B295"/>
    <mergeCell ref="C293:C295"/>
    <mergeCell ref="E293:E295"/>
    <mergeCell ref="F293:F295"/>
    <mergeCell ref="G293:G295"/>
    <mergeCell ref="J293:J295"/>
    <mergeCell ref="A296:A298"/>
    <mergeCell ref="B296:B298"/>
    <mergeCell ref="C296:C298"/>
    <mergeCell ref="E296:E298"/>
    <mergeCell ref="F296:F298"/>
    <mergeCell ref="G296:G298"/>
    <mergeCell ref="J296:J298"/>
    <mergeCell ref="L299:N299"/>
    <mergeCell ref="A272:A274"/>
    <mergeCell ref="A275:A277"/>
    <mergeCell ref="B275:B277"/>
    <mergeCell ref="C275:C277"/>
    <mergeCell ref="E275:E277"/>
    <mergeCell ref="F275:F277"/>
    <mergeCell ref="G275:G277"/>
    <mergeCell ref="A278:A280"/>
    <mergeCell ref="B278:B280"/>
    <mergeCell ref="C278:C280"/>
    <mergeCell ref="E278:E280"/>
    <mergeCell ref="F278:F280"/>
    <mergeCell ref="G278:G280"/>
    <mergeCell ref="J278:J280"/>
    <mergeCell ref="A281:A283"/>
    <mergeCell ref="B281:B283"/>
    <mergeCell ref="C281:C283"/>
    <mergeCell ref="E281:E283"/>
    <mergeCell ref="F281:F283"/>
    <mergeCell ref="G281:G283"/>
    <mergeCell ref="J281:J283"/>
    <mergeCell ref="A284:A286"/>
    <mergeCell ref="B284:B286"/>
    <mergeCell ref="C284:C286"/>
    <mergeCell ref="E284:E286"/>
    <mergeCell ref="F284:F286"/>
    <mergeCell ref="G284:G286"/>
    <mergeCell ref="J284:J286"/>
    <mergeCell ref="A287:A289"/>
    <mergeCell ref="B287:B289"/>
    <mergeCell ref="C287:C289"/>
    <mergeCell ref="E287:E289"/>
    <mergeCell ref="F287:F289"/>
    <mergeCell ref="G287:G289"/>
    <mergeCell ref="J287:J289"/>
    <mergeCell ref="A290:A292"/>
    <mergeCell ref="B290:B292"/>
    <mergeCell ref="C290:C292"/>
    <mergeCell ref="E290:E292"/>
    <mergeCell ref="F290:F292"/>
    <mergeCell ref="G290:G292"/>
    <mergeCell ref="J290:J292"/>
    <mergeCell ref="A299:A301"/>
    <mergeCell ref="B299:B301"/>
    <mergeCell ref="C299:C301"/>
    <mergeCell ref="E299:E301"/>
    <mergeCell ref="F299:F301"/>
    <mergeCell ref="G299:G301"/>
    <mergeCell ref="J299:J301"/>
    <mergeCell ref="A236:A238"/>
    <mergeCell ref="B239:B241"/>
    <mergeCell ref="C239:C241"/>
    <mergeCell ref="E239:E241"/>
    <mergeCell ref="F239:F241"/>
    <mergeCell ref="G239:G241"/>
    <mergeCell ref="J239:J241"/>
    <mergeCell ref="A239:A241"/>
    <mergeCell ref="B242:B244"/>
    <mergeCell ref="C242:C244"/>
    <mergeCell ref="E242:E244"/>
    <mergeCell ref="F242:F244"/>
    <mergeCell ref="G242:G244"/>
    <mergeCell ref="J242:J244"/>
    <mergeCell ref="A242:A244"/>
    <mergeCell ref="B245:B247"/>
    <mergeCell ref="C245:C247"/>
    <mergeCell ref="E245:E247"/>
    <mergeCell ref="F245:F247"/>
    <mergeCell ref="G245:G247"/>
    <mergeCell ref="J245:J247"/>
    <mergeCell ref="A245:A247"/>
    <mergeCell ref="B248:B250"/>
    <mergeCell ref="C248:C250"/>
    <mergeCell ref="E248:E250"/>
    <mergeCell ref="F248:F250"/>
    <mergeCell ref="G248:G250"/>
    <mergeCell ref="J248:J250"/>
    <mergeCell ref="A248:A250"/>
    <mergeCell ref="B251:B253"/>
    <mergeCell ref="C251:C253"/>
    <mergeCell ref="E251:E253"/>
    <mergeCell ref="F251:F253"/>
    <mergeCell ref="G251:G253"/>
    <mergeCell ref="J251:J253"/>
    <mergeCell ref="A251:A253"/>
    <mergeCell ref="B254:B256"/>
    <mergeCell ref="C254:C256"/>
    <mergeCell ref="E254:E256"/>
    <mergeCell ref="F254:F256"/>
    <mergeCell ref="G254:G256"/>
    <mergeCell ref="J254:J256"/>
    <mergeCell ref="A254:A256"/>
    <mergeCell ref="B257:B259"/>
    <mergeCell ref="C257:C259"/>
    <mergeCell ref="E257:E259"/>
    <mergeCell ref="F257:F259"/>
    <mergeCell ref="G257:G259"/>
    <mergeCell ref="J257:J259"/>
    <mergeCell ref="A257:A259"/>
    <mergeCell ref="B260:B262"/>
    <mergeCell ref="C260:C262"/>
    <mergeCell ref="E260:E262"/>
    <mergeCell ref="F260:F262"/>
    <mergeCell ref="G260:G262"/>
    <mergeCell ref="J260:J262"/>
    <mergeCell ref="A260:A262"/>
    <mergeCell ref="L260:N260"/>
    <mergeCell ref="L263:N263"/>
    <mergeCell ref="L266:N266"/>
    <mergeCell ref="L269:N269"/>
    <mergeCell ref="L272:N272"/>
    <mergeCell ref="L239:N239"/>
    <mergeCell ref="L242:N242"/>
    <mergeCell ref="L245:N245"/>
    <mergeCell ref="L248:N248"/>
    <mergeCell ref="L251:N251"/>
    <mergeCell ref="L254:N254"/>
    <mergeCell ref="L257:N257"/>
    <mergeCell ref="B263:B265"/>
    <mergeCell ref="C263:C265"/>
    <mergeCell ref="E263:E265"/>
    <mergeCell ref="F263:F265"/>
    <mergeCell ref="G263:G265"/>
    <mergeCell ref="J263:J265"/>
    <mergeCell ref="A263:A265"/>
    <mergeCell ref="B266:B268"/>
    <mergeCell ref="C266:C268"/>
    <mergeCell ref="E266:E268"/>
    <mergeCell ref="F266:F268"/>
    <mergeCell ref="G266:G268"/>
    <mergeCell ref="J266:J268"/>
    <mergeCell ref="A266:A268"/>
    <mergeCell ref="B269:B271"/>
    <mergeCell ref="C269:C271"/>
    <mergeCell ref="E269:E271"/>
    <mergeCell ref="F269:F271"/>
    <mergeCell ref="G269:G271"/>
    <mergeCell ref="J269:J271"/>
    <mergeCell ref="A269:A271"/>
    <mergeCell ref="B272:B274"/>
    <mergeCell ref="C272:C274"/>
    <mergeCell ref="E272:E274"/>
    <mergeCell ref="F272:F274"/>
    <mergeCell ref="G272:G274"/>
    <mergeCell ref="J272:J274"/>
  </mergeCells>
  <conditionalFormatting sqref="I2:J2 L2 I3:I301 J5 L5 J8 L8 J11 L11 J14 L14 J17 L17 J20 L20 J23 L23 J26 L26 J29 L29 J32 L32 J35 L35 J38 L38 J41 L41 J44 L44 J47 L47 J50 L50 J53 L53 J56 L56 J59 L59 J62 L62 J65 L65 J68 L68 J71 L71 J74 L74 J77 L77 J80 L80 J83 L83 J86 L86 J89 L89 J92 L92 J95 L95 J98 L98 J101 L101 J104 L104 J107 L107 J110 L110 J113 L113 J116 L116 J119 L119 J122 L122 J125 L125 J128 L128 J131 L131 J134 L134 J137 L137 J140 L140 J143 L143 J146 L146 J149 L149 J152 L152 J155 L155 J158 L158 J161 L161 J164 L164 J167 L167 J170 L170 J173 L173 J176 L176 J179 L179 J182 L182 J185 L185 J188 L188 J191 L191 J194 L194 J197 L197 J200 L200 J203 L203 J206 L206 J209 L209 J212 L212 J215 L215 J218 L218 J221 L221 J224 L224 J227 L227 J230 L230 J233 L233 J236 L236 J239 L239 J242 L242 J245 L245 J248 L248 J251 L251 J254 L254 J257 L257 J260 L260 J263 L263 J266 L266 J269 L269 J272 L272 J275 L275 J278 L278 J281 L281 J284 L284 J287 L287 J290 L290 J293 L293 J296 L296 J299 L299">
    <cfRule type="containsText" dxfId="5" priority="1" stopIfTrue="1" operator="containsText" text="þ">
      <formula>NOT(ISERROR(SEARCH(("þ"),(I2))))</formula>
    </cfRule>
    <cfRule type="containsText" dxfId="4" priority="2" stopIfTrue="1" operator="containsText" text="ý">
      <formula>NOT(ISERROR(SEARCH(("ý"),(I2))))</formula>
    </cfRule>
    <cfRule type="containsText" dxfId="3" priority="3" stopIfTrue="1" operator="containsText" text="X">
      <formula>NOT(ISERROR(SEARCH(("X"),(I2))))</formula>
    </cfRule>
  </conditionalFormatting>
  <conditionalFormatting sqref="M2:M301">
    <cfRule type="containsText" dxfId="2" priority="4" stopIfTrue="1" operator="containsText" text="þ">
      <formula>NOT(ISERROR(SEARCH(("þ"),(M2))))</formula>
    </cfRule>
    <cfRule type="containsText" dxfId="1" priority="5" stopIfTrue="1" operator="containsText" text="ý">
      <formula>NOT(ISERROR(SEARCH(("ý"),(M2))))</formula>
    </cfRule>
    <cfRule type="containsText" dxfId="0" priority="6" stopIfTrue="1" operator="containsText" text="X">
      <formula>NOT(ISERROR(SEARCH(("X"),(M2))))</formula>
    </cfRule>
  </conditionalFormatting>
  <dataValidations count="5">
    <dataValidation type="list" allowBlank="1" showErrorMessage="1" sqref="H43 H52 H55 H58 H94 H97 H100 H103 H106 H109 H112 H115 H118 H121 H124 H127 H130 H133 H136 H139 H142 H145 H148 H151 H154 H157 H160 H163 H166 H169 H172 H175 H178 H181 H184 H187 H190 H193 H196 H199 H202 H205 H208 H211 H214 H217 H220 H223 H226 H229 H232 H235 H238 H241 H244 H247 H250 H253 H256 H259 H262 H265 H268 H271 H274 H277 H280 H283 H286 H289 H292 H295 H298 H301" xr:uid="{00000000-0002-0000-0200-000000000000}">
      <formula1>DX</formula1>
    </dataValidation>
    <dataValidation type="list" allowBlank="1" showErrorMessage="1" sqref="J2 J5 J8 J11 J14 J17 J20 J23 J26 J29 J32 J35 J38 J41 J44 J47 J50 J53 J56 J59 J62 J65 J68 J71 J74 J77 J80 J83 J86 J89 J92 J95 J98 J101 J104 J107 J110 J113 J116 J119 J122 J125 J128 J131 J134 J137 J140 J143 J146 J149 J152 J155 J158 J161 J164 J167 J170 J173 J176 J179 J182 J185 J188 J191 J194 J197 J200 J203 J206 J209 J212 J215 J218 J221 J224 J227 J230 J233 J236 J239 J242 J245 J248 J251 J254 J257 J260 J263 J266 J269 J272 J275 J278 J281 J284 J287 J290 J293 J296 J299" xr:uid="{00000000-0002-0000-0200-000001000000}">
      <formula1>"Sim,Não"</formula1>
    </dataValidation>
    <dataValidation type="list" allowBlank="1" showErrorMessage="1" sqref="H2 H5 H8 H11 H14 H17 H20 H23 H26 H29 H32 H35 H38 H41 H44 H47 H50 H53 H56 H59 H62 H65 H68 H71 H74 H77 H80 H83 H86 H89 H92 H95 H98 H101 H104 H107 H110 H113 H116 H119 H122 H125 H128 H131 H134 H137 H140 H143 H146 H149 H152 H155 H158 H161 H164 H167 H170 H173 H176 H179 H182 H185 H188 H191 H194 H197 H200 H203 H206 H209 H212 H215 H218 H221 H224 H227 H230 H233 H236 H239 H242 H245 H248 H251 H254 H257 H260 H263 H266 H269 H272 H275 H278 H281 H284 H287 H290 H293 H296 H299" xr:uid="{00000000-0002-0000-0200-000002000000}">
      <formula1>INDIRECT("S"&amp;$F2)</formula1>
    </dataValidation>
    <dataValidation type="list" allowBlank="1" showInputMessage="1" showErrorMessage="1" prompt="Categoria inválida. - Escolha uma das categorias da lista." sqref="H3 H6 H9 H12 H15 H18 H21 H24 H27 H30 H33 H36 H39 H42 H45 H48 H51 H54 H57 H60 H63 H66 H69 H72 H75 H78 H81 H84 H87 H90 H93 H96 H99 H102 H105 H108 H111 H114 H117 H120 H123 H126 H129 H132 H135 H138 H141 H144 H147 H150 H153 H156 H159 H162 H165 H168 H171 H174 H177 H180 H183 H186 H189 H192 H195 H198 H201 H204 H207 H210 H213 H216 H219 H222 H225 H228 H231 H234 H237 H240 H243 H246 H249 H252 H255 H258 H261 H264 H267 H270 H273 H276 H279 H282 H285 H288 H291 H294 H297 H300" xr:uid="{00000000-0002-0000-0200-000003000000}">
      <formula1>INDIRECT("D"&amp;$F2)</formula1>
    </dataValidation>
    <dataValidation type="list" allowBlank="1" showErrorMessage="1" sqref="H4 H7 H10 H13 H16 H19 H22 H25 H28 H31 H34 H37 H40 H46 H49 H61 H64 H67 H70 H73 H76 H79 H82 H85 H88 H91" xr:uid="{00000000-0002-0000-0200-000004000000}">
      <formula1>INDIRECT("DX")</formula1>
    </dataValidation>
  </dataValidations>
  <printOptions horizontalCentered="1"/>
  <pageMargins left="0.19685039370078741" right="0.19685039370078741" top="0.19685039370078741" bottom="0.19685039370078741" header="0" footer="0"/>
  <pageSetup paperSize="9" orientation="landscape"/>
  <colBreaks count="1" manualBreakCount="1">
    <brk id="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Geral</vt:lpstr>
      <vt:lpstr>Atletas</vt:lpstr>
      <vt:lpstr>Inscrições</vt:lpstr>
      <vt:lpstr>DF</vt:lpstr>
      <vt:lpstr>DM</vt:lpstr>
      <vt:lpstr>DX</vt:lpstr>
      <vt:lpstr>SF</vt:lpstr>
      <vt:lpstr>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Mastrascusa Rodrigues</dc:creator>
  <cp:lastModifiedBy>Saúde</cp:lastModifiedBy>
  <dcterms:created xsi:type="dcterms:W3CDTF">2015-10-16T14:31:31Z</dcterms:created>
  <dcterms:modified xsi:type="dcterms:W3CDTF">2026-05-13T13:05:04Z</dcterms:modified>
</cp:coreProperties>
</file>